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<sst xmlns="http://schemas.openxmlformats.org/spreadsheetml/2006/main" count="536" uniqueCount="63">
  <si>
    <r>
      <rPr>
        <sz val="8"/>
        <color indexed="8"/>
        <rFont val="Soberana Sans"/>
        <family val="0"/>
      </rPr>
      <t>GASTO POR CATEGORÍA PROGRAMÁTICA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</si>
  <si>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</si>
  <si>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</si>
  <si>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</si>
  <si>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t>PROGRAMA PRESUPUESTARIO</t>
  </si>
  <si>
    <r>
      <rPr>
        <sz val="8"/>
        <color indexed="9"/>
        <rFont val="Soberana Sans"/>
        <family val="0"/>
      </rPr>
      <t>DENOMINACIÓN</t>
    </r>
  </si>
  <si>
    <t>GASTO CORRIENTE</t>
  </si>
  <si>
    <r>
      <rPr>
        <sz val="8"/>
        <color indexed="9"/>
        <rFont val="Soberana Sans"/>
        <family val="0"/>
      </rPr>
      <t>PENSIONES Y JUBILACIONES</t>
    </r>
  </si>
  <si>
    <t>GASTO DE INVERSIÓN</t>
  </si>
  <si>
    <t>TOTAL</t>
  </si>
  <si>
    <r>
      <rPr>
        <sz val="8"/>
        <color indexed="9"/>
        <rFont val="Soberana Sans"/>
        <family val="0"/>
      </rPr>
      <t>SERVICIOS PERSONALES</t>
    </r>
  </si>
  <si>
    <r>
      <rPr>
        <sz val="8"/>
        <color indexed="9"/>
        <rFont val="Soberana Sans"/>
        <family val="0"/>
      </rPr>
      <t>GASTO DE OPERACIÓN</t>
    </r>
  </si>
  <si>
    <r>
      <rPr>
        <sz val="8"/>
        <color indexed="9"/>
        <rFont val="Soberana Sans"/>
        <family val="0"/>
      </rPr>
      <t>SUBSIDIOS</t>
    </r>
  </si>
  <si>
    <r>
      <rPr>
        <sz val="8"/>
        <color indexed="9"/>
        <rFont val="Soberana Sans"/>
        <family val="0"/>
      </rPr>
      <t>OTROS DE CORRIENTE</t>
    </r>
  </si>
  <si>
    <r>
      <rPr>
        <sz val="8"/>
        <color indexed="9"/>
        <rFont val="Soberana Sans"/>
        <family val="0"/>
      </rPr>
      <t>SUMA</t>
    </r>
  </si>
  <si>
    <r>
      <rPr>
        <sz val="8"/>
        <color indexed="9"/>
        <rFont val="Soberana Sans"/>
        <family val="0"/>
      </rPr>
      <t>INVERSIÓN FÍSICA</t>
    </r>
  </si>
  <si>
    <r>
      <rPr>
        <sz val="8"/>
        <color indexed="9"/>
        <rFont val="Soberana Sans"/>
        <family val="0"/>
      </rPr>
      <t>OTROS DE INVERSIÓN</t>
    </r>
  </si>
  <si>
    <r>
      <rPr>
        <sz val="8"/>
        <color indexed="9"/>
        <rFont val="Soberana Sans"/>
        <family val="0"/>
      </rPr>
      <t>TOTAL</t>
    </r>
  </si>
  <si>
    <t>ESTRUCTURA PORCENTUAL</t>
  </si>
  <si>
    <r>
      <rPr>
        <sz val="8"/>
        <color indexed="9"/>
        <rFont val="Soberana Sans"/>
        <family val="0"/>
      </rPr>
      <t>TIPO</t>
    </r>
  </si>
  <si>
    <r>
      <rPr>
        <sz val="8"/>
        <color indexed="9"/>
        <rFont val="Soberana Sans"/>
        <family val="0"/>
      </rPr>
      <t>GRUPO</t>
    </r>
  </si>
  <si>
    <r>
      <rPr>
        <sz val="8"/>
        <color indexed="9"/>
        <rFont val="Soberana Sans"/>
        <family val="0"/>
      </rPr>
      <t>MODA LIDAD</t>
    </r>
  </si>
  <si>
    <r>
      <rPr>
        <sz val="8"/>
        <color indexed="9"/>
        <rFont val="Soberana Sans"/>
        <family val="0"/>
      </rPr>
      <t>PRO GRAMA</t>
    </r>
  </si>
  <si>
    <r>
      <rPr>
        <sz val="8"/>
        <color indexed="9"/>
        <rFont val="Soberana Sans"/>
        <family val="0"/>
      </rPr>
      <t>CORRIENTE</t>
    </r>
  </si>
  <si>
    <r>
      <rPr>
        <sz val="8"/>
        <color indexed="9"/>
        <rFont val="Soberana Sans"/>
        <family val="0"/>
      </rPr>
      <t>INVERSIÓN</t>
    </r>
  </si>
  <si>
    <t/>
  </si>
  <si>
    <r>
      <rPr>
        <sz val="7"/>
        <color indexed="8"/>
        <rFont val="Soberana Sans"/>
        <family val="0"/>
      </rPr>
      <t>Programas Federales</t>
    </r>
  </si>
  <si>
    <r>
      <rPr>
        <sz val="7"/>
        <color indexed="8"/>
        <rFont val="Soberana Sans"/>
        <family val="0"/>
      </rPr>
      <t>TOTAL APROBADO</t>
    </r>
  </si>
  <si>
    <r>
      <rPr>
        <sz val="7"/>
        <color indexed="8"/>
        <rFont val="Soberana Sans"/>
        <family val="0"/>
      </rPr>
      <t>TOTAL MODIFICADO</t>
    </r>
  </si>
  <si>
    <r>
      <rPr>
        <sz val="7"/>
        <color indexed="8"/>
        <rFont val="Soberana Sans"/>
        <family val="0"/>
      </rPr>
      <t>TOTAL DEVENGADO</t>
    </r>
  </si>
  <si>
    <r>
      <rPr>
        <sz val="7"/>
        <color indexed="8"/>
        <rFont val="Soberana Sans"/>
        <family val="0"/>
      </rPr>
      <t>TOTAL PAGADO</t>
    </r>
  </si>
  <si>
    <r>
      <rPr>
        <sz val="7"/>
        <color indexed="8"/>
        <rFont val="Soberana Sans"/>
        <family val="0"/>
      </rPr>
      <t>Porcentaje Pag/Aprob</t>
    </r>
  </si>
  <si>
    <r>
      <rPr>
        <sz val="7"/>
        <color indexed="8"/>
        <rFont val="Soberana Sans"/>
        <family val="0"/>
      </rPr>
      <t>Porcentaje Pag/Modif</t>
    </r>
  </si>
  <si>
    <t>1</t>
  </si>
  <si>
    <t>2</t>
  </si>
  <si>
    <r>
      <rPr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</si>
  <si>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Aprobado</t>
    </r>
  </si>
  <si>
    <r>
      <rPr>
        <sz val="7"/>
        <color indexed="8"/>
        <rFont val="Soberana Sans"/>
        <family val="0"/>
      </rPr>
      <t>Modificado</t>
    </r>
  </si>
  <si>
    <r>
      <rPr>
        <sz val="7"/>
        <color indexed="8"/>
        <rFont val="Soberana Sans"/>
        <family val="0"/>
      </rPr>
      <t>Devengado</t>
    </r>
  </si>
  <si>
    <r>
      <rPr>
        <sz val="7"/>
        <color indexed="8"/>
        <rFont val="Soberana Sans"/>
        <family val="0"/>
      </rPr>
      <t>Pagado</t>
    </r>
  </si>
  <si>
    <t>E</t>
  </si>
  <si>
    <r>
      <rPr>
        <sz val="7"/>
        <color indexed="8"/>
        <rFont val="Soberana Sans"/>
        <family val="0"/>
      </rPr>
      <t>Prestación de Servicios Públicos</t>
    </r>
  </si>
  <si>
    <t>010</t>
  </si>
  <si>
    <r>
      <rPr>
        <sz val="7"/>
        <color indexed="8"/>
        <rFont val="Soberana Sans"/>
        <family val="0"/>
      </rPr>
      <t>Formación y capacitación de recursos humanos para la salud</t>
    </r>
  </si>
  <si>
    <t>022</t>
  </si>
  <si>
    <r>
      <rPr>
        <sz val="7"/>
        <color indexed="8"/>
        <rFont val="Soberana Sans"/>
        <family val="0"/>
      </rPr>
      <t>Investigación y desarrollo tecnológico en salud</t>
    </r>
  </si>
  <si>
    <t>023</t>
  </si>
  <si>
    <r>
      <rPr>
        <sz val="7"/>
        <color indexed="8"/>
        <rFont val="Soberana Sans"/>
        <family val="0"/>
      </rPr>
      <t>Atención a la Salud</t>
    </r>
  </si>
  <si>
    <t>K</t>
  </si>
  <si>
    <r>
      <rPr>
        <sz val="7"/>
        <color indexed="8"/>
        <rFont val="Soberana Sans"/>
        <family val="0"/>
      </rPr>
      <t>Proyectos de Inversión</t>
    </r>
  </si>
  <si>
    <t>027</t>
  </si>
  <si>
    <r>
      <rPr>
        <sz val="7"/>
        <color indexed="8"/>
        <rFont val="Soberana Sans"/>
        <family val="0"/>
      </rPr>
      <t>Mantenimiento de infraestructura</t>
    </r>
  </si>
  <si>
    <t>3</t>
  </si>
  <si>
    <r>
      <rPr>
        <sz val="7"/>
        <color indexed="8"/>
        <rFont val="Soberana Sans"/>
        <family val="0"/>
      </rPr>
      <t>Administrativos y de Apoyo</t>
    </r>
  </si>
  <si>
    <t>M</t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</si>
  <si>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</si>
  <si>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t>001</t>
  </si>
  <si>
    <r>
      <rPr>
        <sz val="7"/>
        <color indexed="8"/>
        <rFont val="Soberana Sans"/>
        <family val="0"/>
      </rPr>
      <t>Actividades de apoyo administrativo</t>
    </r>
  </si>
  <si>
    <t>O</t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</si>
  <si>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</si>
  <si>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sz val="7"/>
        <color indexed="8"/>
        <rFont val="Soberana Sans"/>
        <family val="0"/>
      </rPr>
      <t>Actividades de apoyo a la función pública y buen gobierno</t>
    </r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</si>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</sst>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2" fontId="5" fillId="33" borderId="14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7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4"/>
  <sheetViews>
    <sheetView showGridLines="0" tabSelected="1" zoomScale="115" zoomScaleNormal="115" zoomScalePageLayoutView="0" workbookViewId="0" topLeftCell="B1">
      <selection activeCell="D99" sqref="D99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3.8515625" style="0" customWidth="1"/>
    <col min="4" max="6" width="5.421875" style="0" customWidth="1"/>
    <col min="7" max="7" width="32.7109375" style="0" customWidth="1"/>
    <col min="8" max="18" width="14.28125" style="0" customWidth="1"/>
    <col min="19" max="19" width="10.8515625" style="0" customWidth="1"/>
    <col min="20" max="20" width="12.57421875" style="0" customWidth="1"/>
    <col min="21" max="21" width="10.140625" style="0" customWidth="1"/>
    <col min="22" max="22" width="3.421875" style="0" customWidth="1"/>
  </cols>
  <sheetData>
    <row r="1" spans="1:22" ht="12" customHeight="1">
      <c r="A1" s="1"/>
      <c r="B1" s="20" t="s">
        <v>62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</row>
    <row r="2" spans="1:22" ht="12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"/>
    </row>
    <row r="3" spans="1:22" ht="12" customHeight="1">
      <c r="A3" s="1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2" customHeight="1">
      <c r="A4" s="1"/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2" customHeight="1">
      <c r="A5" s="1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</row>
    <row r="6" spans="1:22" ht="19.5" customHeight="1">
      <c r="A6" s="1"/>
      <c r="B6" s="21" t="s">
        <v>4</v>
      </c>
      <c r="C6" s="21"/>
      <c r="D6" s="21"/>
      <c r="E6" s="21"/>
      <c r="F6" s="21"/>
      <c r="G6" s="22" t="s">
        <v>5</v>
      </c>
      <c r="H6" s="21" t="s">
        <v>6</v>
      </c>
      <c r="I6" s="21"/>
      <c r="J6" s="21"/>
      <c r="K6" s="21"/>
      <c r="L6" s="21"/>
      <c r="M6" s="21" t="s">
        <v>7</v>
      </c>
      <c r="N6" s="23" t="s">
        <v>8</v>
      </c>
      <c r="O6" s="23"/>
      <c r="P6" s="23"/>
      <c r="Q6" s="23"/>
      <c r="R6" s="23" t="s">
        <v>9</v>
      </c>
      <c r="S6" s="23"/>
      <c r="T6" s="23"/>
      <c r="U6" s="23"/>
      <c r="V6" s="1"/>
    </row>
    <row r="7" spans="1:22" ht="15" customHeight="1">
      <c r="A7" s="1"/>
      <c r="B7" s="21"/>
      <c r="C7" s="21"/>
      <c r="D7" s="21"/>
      <c r="E7" s="21"/>
      <c r="F7" s="21"/>
      <c r="G7" s="22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1"/>
      <c r="N7" s="25" t="s">
        <v>15</v>
      </c>
      <c r="O7" s="24" t="s">
        <v>12</v>
      </c>
      <c r="P7" s="24" t="s">
        <v>16</v>
      </c>
      <c r="Q7" s="24" t="s">
        <v>14</v>
      </c>
      <c r="R7" s="24" t="s">
        <v>17</v>
      </c>
      <c r="S7" s="26" t="s">
        <v>18</v>
      </c>
      <c r="T7" s="26"/>
      <c r="U7" s="26"/>
      <c r="V7" s="1"/>
    </row>
    <row r="8" spans="1:22" ht="34.5" customHeight="1">
      <c r="A8" s="1"/>
      <c r="B8" s="26" t="s">
        <v>19</v>
      </c>
      <c r="C8" s="26"/>
      <c r="D8" s="4" t="s">
        <v>20</v>
      </c>
      <c r="E8" s="4" t="s">
        <v>21</v>
      </c>
      <c r="F8" s="4" t="s">
        <v>22</v>
      </c>
      <c r="G8" s="22"/>
      <c r="H8" s="24"/>
      <c r="I8" s="24"/>
      <c r="J8" s="24"/>
      <c r="K8" s="24"/>
      <c r="L8" s="24"/>
      <c r="M8" s="21"/>
      <c r="N8" s="25"/>
      <c r="O8" s="24"/>
      <c r="P8" s="24"/>
      <c r="Q8" s="24"/>
      <c r="R8" s="24"/>
      <c r="S8" s="2" t="s">
        <v>23</v>
      </c>
      <c r="T8" s="2" t="s">
        <v>7</v>
      </c>
      <c r="U8" s="3" t="s">
        <v>24</v>
      </c>
      <c r="V8" s="1"/>
    </row>
    <row r="9" spans="1:22" ht="15" customHeight="1">
      <c r="A9" s="1"/>
      <c r="B9" s="27" t="s">
        <v>25</v>
      </c>
      <c r="C9" s="27"/>
      <c r="D9" s="5" t="s">
        <v>25</v>
      </c>
      <c r="E9" s="5" t="s">
        <v>25</v>
      </c>
      <c r="F9" s="5" t="s">
        <v>25</v>
      </c>
      <c r="G9" s="6" t="s">
        <v>26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9" t="s">
        <v>25</v>
      </c>
      <c r="T9" s="9" t="s">
        <v>25</v>
      </c>
      <c r="U9" s="9" t="s">
        <v>25</v>
      </c>
      <c r="V9" s="1"/>
    </row>
    <row r="10" spans="1:32" ht="15" customHeight="1">
      <c r="A10" s="1"/>
      <c r="B10" s="28" t="s">
        <v>25</v>
      </c>
      <c r="C10" s="28"/>
      <c r="D10" s="10" t="s">
        <v>25</v>
      </c>
      <c r="E10" s="10" t="s">
        <v>25</v>
      </c>
      <c r="F10" s="10" t="s">
        <v>25</v>
      </c>
      <c r="G10" s="11" t="s">
        <v>27</v>
      </c>
      <c r="H10" s="12">
        <f aca="true" t="shared" si="0" ref="H10:I13">+H18+H74</f>
        <v>511436948.77</v>
      </c>
      <c r="I10" s="12">
        <f t="shared" si="0"/>
        <v>461457381</v>
      </c>
      <c r="J10" s="13">
        <v>0</v>
      </c>
      <c r="K10" s="12">
        <f>+K18+K74</f>
        <v>0</v>
      </c>
      <c r="L10" s="14">
        <f>+H10+I10+J10+K10</f>
        <v>972894329.77</v>
      </c>
      <c r="M10" s="13">
        <v>0</v>
      </c>
      <c r="N10" s="14">
        <f>+N18</f>
        <v>0</v>
      </c>
      <c r="O10" s="13">
        <v>0</v>
      </c>
      <c r="P10" s="13">
        <v>0</v>
      </c>
      <c r="Q10" s="14">
        <f>+N10+O10+P10</f>
        <v>0</v>
      </c>
      <c r="R10" s="14">
        <f>+L10+Q10</f>
        <v>972894329.77</v>
      </c>
      <c r="S10" s="15">
        <f>+L10/R10*100</f>
        <v>100</v>
      </c>
      <c r="T10" s="13">
        <v>0</v>
      </c>
      <c r="U10" s="15">
        <f>+Q10/R10*100</f>
        <v>0</v>
      </c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 customHeight="1">
      <c r="A11" s="1"/>
      <c r="B11" s="28" t="s">
        <v>25</v>
      </c>
      <c r="C11" s="28"/>
      <c r="D11" s="10" t="s">
        <v>25</v>
      </c>
      <c r="E11" s="10" t="s">
        <v>25</v>
      </c>
      <c r="F11" s="10" t="s">
        <v>25</v>
      </c>
      <c r="G11" s="11" t="s">
        <v>28</v>
      </c>
      <c r="H11" s="12">
        <f t="shared" si="0"/>
        <v>570086078.23</v>
      </c>
      <c r="I11" s="12">
        <f t="shared" si="0"/>
        <v>484346472.45</v>
      </c>
      <c r="J11" s="13">
        <v>0</v>
      </c>
      <c r="K11" s="12">
        <f>+K19+K75</f>
        <v>24479.99</v>
      </c>
      <c r="L11" s="14">
        <f>+H11+I11+J11+K11</f>
        <v>1054457030.6700001</v>
      </c>
      <c r="M11" s="13">
        <v>0</v>
      </c>
      <c r="N11" s="14">
        <f>+N19</f>
        <v>0</v>
      </c>
      <c r="O11" s="13">
        <v>0</v>
      </c>
      <c r="P11" s="13">
        <v>0</v>
      </c>
      <c r="Q11" s="14">
        <f>+N11+O11+P11</f>
        <v>0</v>
      </c>
      <c r="R11" s="14">
        <f>+L11+Q11</f>
        <v>1054457030.6700001</v>
      </c>
      <c r="S11" s="15">
        <f>+L11/R11*100</f>
        <v>100</v>
      </c>
      <c r="T11" s="13">
        <v>0</v>
      </c>
      <c r="U11" s="15">
        <f>+Q11/R11*100</f>
        <v>0</v>
      </c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 customHeight="1">
      <c r="A12" s="1"/>
      <c r="B12" s="28" t="s">
        <v>25</v>
      </c>
      <c r="C12" s="28"/>
      <c r="D12" s="10" t="s">
        <v>25</v>
      </c>
      <c r="E12" s="10" t="s">
        <v>25</v>
      </c>
      <c r="F12" s="10" t="s">
        <v>25</v>
      </c>
      <c r="G12" s="11" t="s">
        <v>29</v>
      </c>
      <c r="H12" s="12">
        <f t="shared" si="0"/>
        <v>584560204.6099999</v>
      </c>
      <c r="I12" s="12">
        <f t="shared" si="0"/>
        <v>531266437.53000003</v>
      </c>
      <c r="J12" s="13">
        <v>0</v>
      </c>
      <c r="K12" s="12">
        <f>+K20+K76</f>
        <v>4016276.5</v>
      </c>
      <c r="L12" s="14">
        <f>+H12+I12+J12+K12</f>
        <v>1119842918.6399999</v>
      </c>
      <c r="M12" s="13">
        <v>0</v>
      </c>
      <c r="N12" s="14">
        <f>+N20</f>
        <v>0</v>
      </c>
      <c r="O12" s="13">
        <v>0</v>
      </c>
      <c r="P12" s="13">
        <v>0</v>
      </c>
      <c r="Q12" s="14">
        <f>+N12+O12+P12</f>
        <v>0</v>
      </c>
      <c r="R12" s="14">
        <f>+L12+Q12</f>
        <v>1119842918.6399999</v>
      </c>
      <c r="S12" s="15">
        <f>+L12/R12*100</f>
        <v>100</v>
      </c>
      <c r="T12" s="13">
        <v>0</v>
      </c>
      <c r="U12" s="15">
        <f>+Q12/R12*100</f>
        <v>0</v>
      </c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 customHeight="1">
      <c r="A13" s="1"/>
      <c r="B13" s="28" t="s">
        <v>25</v>
      </c>
      <c r="C13" s="28"/>
      <c r="D13" s="10" t="s">
        <v>25</v>
      </c>
      <c r="E13" s="10" t="s">
        <v>25</v>
      </c>
      <c r="F13" s="10" t="s">
        <v>25</v>
      </c>
      <c r="G13" s="11" t="s">
        <v>30</v>
      </c>
      <c r="H13" s="12">
        <f t="shared" si="0"/>
        <v>569256930.15</v>
      </c>
      <c r="I13" s="12">
        <f t="shared" si="0"/>
        <v>474439688.95000005</v>
      </c>
      <c r="J13" s="13">
        <v>0</v>
      </c>
      <c r="K13" s="12">
        <f>+K21+K77</f>
        <v>2224081.97</v>
      </c>
      <c r="L13" s="14">
        <f>+H13+I13+J13+K13</f>
        <v>1045920701.07</v>
      </c>
      <c r="M13" s="13">
        <v>0</v>
      </c>
      <c r="N13" s="14">
        <f>+N21</f>
        <v>0</v>
      </c>
      <c r="O13" s="13">
        <v>0</v>
      </c>
      <c r="P13" s="13">
        <v>0</v>
      </c>
      <c r="Q13" s="14">
        <f>+N13+O13+P13</f>
        <v>0</v>
      </c>
      <c r="R13" s="14">
        <f>+L13+Q13</f>
        <v>1045920701.07</v>
      </c>
      <c r="S13" s="15">
        <f>+L13/R13*100</f>
        <v>100</v>
      </c>
      <c r="T13" s="13">
        <v>0</v>
      </c>
      <c r="U13" s="15">
        <f>+Q13/R13*100</f>
        <v>0</v>
      </c>
      <c r="V13" s="16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 customHeight="1">
      <c r="A14" s="1"/>
      <c r="B14" s="28" t="s">
        <v>25</v>
      </c>
      <c r="C14" s="28"/>
      <c r="D14" s="10" t="s">
        <v>25</v>
      </c>
      <c r="E14" s="10" t="s">
        <v>25</v>
      </c>
      <c r="F14" s="10" t="s">
        <v>25</v>
      </c>
      <c r="G14" s="11" t="s">
        <v>31</v>
      </c>
      <c r="H14" s="18">
        <f>+H13/H10</f>
        <v>1.1130539776585489</v>
      </c>
      <c r="I14" s="18">
        <f>+I13/I10</f>
        <v>1.028133276190895</v>
      </c>
      <c r="J14" s="13">
        <v>0</v>
      </c>
      <c r="K14" s="18" t="e">
        <f>+K13/K10</f>
        <v>#DIV/0!</v>
      </c>
      <c r="L14" s="18">
        <f>+L13/L10</f>
        <v>1.0750609486204572</v>
      </c>
      <c r="M14" s="13">
        <v>0</v>
      </c>
      <c r="N14" s="18" t="e">
        <f>+N13/N10</f>
        <v>#DIV/0!</v>
      </c>
      <c r="O14" s="13">
        <v>0</v>
      </c>
      <c r="P14" s="13">
        <v>0</v>
      </c>
      <c r="Q14" s="18" t="e">
        <f>+Q13/Q10</f>
        <v>#DIV/0!</v>
      </c>
      <c r="R14" s="18">
        <f>+R13/R10</f>
        <v>1.0750609486204572</v>
      </c>
      <c r="S14" s="15"/>
      <c r="T14" s="13"/>
      <c r="U14" s="15"/>
      <c r="V14" s="16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 customHeight="1">
      <c r="A15" s="1"/>
      <c r="B15" s="28" t="s">
        <v>25</v>
      </c>
      <c r="C15" s="28"/>
      <c r="D15" s="10" t="s">
        <v>25</v>
      </c>
      <c r="E15" s="10" t="s">
        <v>25</v>
      </c>
      <c r="F15" s="10" t="s">
        <v>25</v>
      </c>
      <c r="G15" s="11" t="s">
        <v>32</v>
      </c>
      <c r="H15" s="18">
        <f>+H13/H11</f>
        <v>0.9985455738849572</v>
      </c>
      <c r="I15" s="18">
        <f>+I13/I11</f>
        <v>0.9795460810318534</v>
      </c>
      <c r="J15" s="13">
        <v>0</v>
      </c>
      <c r="K15" s="18">
        <f>+K13/K11</f>
        <v>90.8530587635044</v>
      </c>
      <c r="L15" s="18">
        <f>+L13/L11</f>
        <v>0.9919045258823149</v>
      </c>
      <c r="M15" s="13">
        <v>0</v>
      </c>
      <c r="N15" s="18" t="e">
        <f>+N13/N11</f>
        <v>#DIV/0!</v>
      </c>
      <c r="O15" s="13">
        <v>0</v>
      </c>
      <c r="P15" s="13">
        <v>0</v>
      </c>
      <c r="Q15" s="18" t="e">
        <f>+Q13/Q11</f>
        <v>#DIV/0!</v>
      </c>
      <c r="R15" s="18">
        <f>+R13/R11</f>
        <v>0.9919045258823149</v>
      </c>
      <c r="S15" s="15"/>
      <c r="T15" s="13"/>
      <c r="U15" s="15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" customHeight="1">
      <c r="A16" s="1"/>
      <c r="B16" s="28" t="s">
        <v>25</v>
      </c>
      <c r="C16" s="28"/>
      <c r="D16" s="10" t="s">
        <v>25</v>
      </c>
      <c r="E16" s="10" t="s">
        <v>25</v>
      </c>
      <c r="F16" s="10" t="s">
        <v>25</v>
      </c>
      <c r="G16" s="16"/>
      <c r="H16" s="18"/>
      <c r="I16" s="15"/>
      <c r="J16" s="13"/>
      <c r="K16" s="15"/>
      <c r="L16" s="15"/>
      <c r="M16" s="13"/>
      <c r="N16" s="15"/>
      <c r="O16" s="13"/>
      <c r="P16" s="13"/>
      <c r="Q16" s="15"/>
      <c r="R16" s="15"/>
      <c r="S16" s="15"/>
      <c r="T16" s="13"/>
      <c r="U16" s="15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8" customHeight="1">
      <c r="A17" s="1"/>
      <c r="B17" s="28" t="s">
        <v>33</v>
      </c>
      <c r="C17" s="28"/>
      <c r="D17" s="10" t="s">
        <v>34</v>
      </c>
      <c r="E17" s="10" t="s">
        <v>25</v>
      </c>
      <c r="F17" s="10" t="s">
        <v>25</v>
      </c>
      <c r="G17" s="11" t="s">
        <v>35</v>
      </c>
      <c r="H17" s="19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5"/>
      <c r="T17" s="13"/>
      <c r="U17" s="15"/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" customHeight="1">
      <c r="A18" s="1"/>
      <c r="B18" s="28" t="s">
        <v>33</v>
      </c>
      <c r="C18" s="28"/>
      <c r="D18" s="10" t="s">
        <v>34</v>
      </c>
      <c r="E18" s="10" t="s">
        <v>25</v>
      </c>
      <c r="F18" s="10" t="s">
        <v>25</v>
      </c>
      <c r="G18" s="11" t="s">
        <v>36</v>
      </c>
      <c r="H18" s="12">
        <f aca="true" t="shared" si="1" ref="H18:I21">+H26</f>
        <v>485382483</v>
      </c>
      <c r="I18" s="12">
        <f t="shared" si="1"/>
        <v>459572349</v>
      </c>
      <c r="J18" s="13">
        <v>0</v>
      </c>
      <c r="K18" s="12">
        <f>+K26</f>
        <v>0</v>
      </c>
      <c r="L18" s="14">
        <f>+H18+I18+J18+K18</f>
        <v>944954832</v>
      </c>
      <c r="M18" s="13">
        <v>0</v>
      </c>
      <c r="N18" s="14">
        <f>+N26</f>
        <v>0</v>
      </c>
      <c r="O18" s="13">
        <v>0</v>
      </c>
      <c r="P18" s="13">
        <v>0</v>
      </c>
      <c r="Q18" s="14">
        <f>+N18+O18+P18</f>
        <v>0</v>
      </c>
      <c r="R18" s="14">
        <f>+L18+Q18</f>
        <v>944954832</v>
      </c>
      <c r="S18" s="15">
        <f>+L18/R18*100</f>
        <v>100</v>
      </c>
      <c r="T18" s="13">
        <v>0</v>
      </c>
      <c r="U18" s="15">
        <f>+Q18/R18*100</f>
        <v>0</v>
      </c>
      <c r="V18" s="16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5" customHeight="1">
      <c r="A19" s="1"/>
      <c r="B19" s="28" t="s">
        <v>33</v>
      </c>
      <c r="C19" s="28"/>
      <c r="D19" s="10" t="s">
        <v>34</v>
      </c>
      <c r="E19" s="10" t="s">
        <v>25</v>
      </c>
      <c r="F19" s="10" t="s">
        <v>25</v>
      </c>
      <c r="G19" s="11" t="s">
        <v>37</v>
      </c>
      <c r="H19" s="12">
        <f t="shared" si="1"/>
        <v>541848608.46</v>
      </c>
      <c r="I19" s="12">
        <f t="shared" si="1"/>
        <v>482461440.45</v>
      </c>
      <c r="J19" s="13">
        <v>0</v>
      </c>
      <c r="K19" s="12">
        <f>+K27</f>
        <v>24479.99</v>
      </c>
      <c r="L19" s="14">
        <f>+H19+I19+J19+K19</f>
        <v>1024334528.9000001</v>
      </c>
      <c r="M19" s="13">
        <v>0</v>
      </c>
      <c r="N19" s="14">
        <f>+N27</f>
        <v>0</v>
      </c>
      <c r="O19" s="13">
        <v>0</v>
      </c>
      <c r="P19" s="13">
        <v>0</v>
      </c>
      <c r="Q19" s="14">
        <f>+N19+O19+P19</f>
        <v>0</v>
      </c>
      <c r="R19" s="14">
        <f>+L19+Q19</f>
        <v>1024334528.9000001</v>
      </c>
      <c r="S19" s="15">
        <f>+L19/R19*100</f>
        <v>100</v>
      </c>
      <c r="T19" s="13">
        <v>0</v>
      </c>
      <c r="U19" s="15">
        <f>+Q19/R19*100</f>
        <v>0</v>
      </c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5" customHeight="1">
      <c r="A20" s="1"/>
      <c r="B20" s="28" t="s">
        <v>33</v>
      </c>
      <c r="C20" s="28"/>
      <c r="D20" s="10" t="s">
        <v>34</v>
      </c>
      <c r="E20" s="10" t="s">
        <v>25</v>
      </c>
      <c r="F20" s="10" t="s">
        <v>25</v>
      </c>
      <c r="G20" s="11" t="s">
        <v>38</v>
      </c>
      <c r="H20" s="12">
        <f t="shared" si="1"/>
        <v>554155137.3199999</v>
      </c>
      <c r="I20" s="12">
        <f t="shared" si="1"/>
        <v>529377976.53000003</v>
      </c>
      <c r="J20" s="13">
        <v>0</v>
      </c>
      <c r="K20" s="12">
        <f>+K28</f>
        <v>4016276.5</v>
      </c>
      <c r="L20" s="14">
        <f>+H20+I20+J20+K20</f>
        <v>1087549390.35</v>
      </c>
      <c r="M20" s="13">
        <v>0</v>
      </c>
      <c r="N20" s="14">
        <f>+N28</f>
        <v>0</v>
      </c>
      <c r="O20" s="13">
        <v>0</v>
      </c>
      <c r="P20" s="13">
        <v>0</v>
      </c>
      <c r="Q20" s="14">
        <f>+N20+O20+P20</f>
        <v>0</v>
      </c>
      <c r="R20" s="14">
        <f>+L20+Q20</f>
        <v>1087549390.35</v>
      </c>
      <c r="S20" s="15">
        <f>+L20/R20*100</f>
        <v>100</v>
      </c>
      <c r="T20" s="13">
        <v>0</v>
      </c>
      <c r="U20" s="15">
        <f>+Q20/R20*100</f>
        <v>0</v>
      </c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" customHeight="1">
      <c r="A21" s="1"/>
      <c r="B21" s="28" t="s">
        <v>33</v>
      </c>
      <c r="C21" s="28"/>
      <c r="D21" s="10" t="s">
        <v>34</v>
      </c>
      <c r="E21" s="10" t="s">
        <v>25</v>
      </c>
      <c r="F21" s="10" t="s">
        <v>25</v>
      </c>
      <c r="G21" s="11" t="s">
        <v>39</v>
      </c>
      <c r="H21" s="12">
        <f t="shared" si="1"/>
        <v>541019460.38</v>
      </c>
      <c r="I21" s="12">
        <f t="shared" si="1"/>
        <v>472657258.95000005</v>
      </c>
      <c r="J21" s="13">
        <v>0</v>
      </c>
      <c r="K21" s="12">
        <f>+K29</f>
        <v>2224081.97</v>
      </c>
      <c r="L21" s="14">
        <f>+H21+I21+J21+K21</f>
        <v>1015900801.3000001</v>
      </c>
      <c r="M21" s="13">
        <v>0</v>
      </c>
      <c r="N21" s="14">
        <f>+N29</f>
        <v>0</v>
      </c>
      <c r="O21" s="13">
        <v>0</v>
      </c>
      <c r="P21" s="13">
        <v>0</v>
      </c>
      <c r="Q21" s="14">
        <f>+N21+O21+P21</f>
        <v>0</v>
      </c>
      <c r="R21" s="14">
        <f>+L21+Q21</f>
        <v>1015900801.3000001</v>
      </c>
      <c r="S21" s="15">
        <f>+L21/R21*100</f>
        <v>100</v>
      </c>
      <c r="T21" s="13">
        <v>0</v>
      </c>
      <c r="U21" s="15">
        <f>+Q21/R21*100</f>
        <v>0</v>
      </c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" customHeight="1">
      <c r="A22" s="1"/>
      <c r="B22" s="28" t="s">
        <v>33</v>
      </c>
      <c r="C22" s="28"/>
      <c r="D22" s="10" t="s">
        <v>34</v>
      </c>
      <c r="E22" s="10" t="s">
        <v>25</v>
      </c>
      <c r="F22" s="10" t="s">
        <v>25</v>
      </c>
      <c r="G22" s="11" t="s">
        <v>31</v>
      </c>
      <c r="H22" s="18">
        <f>+H21/H18</f>
        <v>1.1146250211505881</v>
      </c>
      <c r="I22" s="18">
        <f>+I21/I18</f>
        <v>1.0284719260818715</v>
      </c>
      <c r="J22" s="13">
        <v>0</v>
      </c>
      <c r="K22" s="18" t="e">
        <f>+K21/K18</f>
        <v>#DIV/0!</v>
      </c>
      <c r="L22" s="18">
        <f>+L21/L18</f>
        <v>1.0750786883113161</v>
      </c>
      <c r="M22" s="13">
        <v>0</v>
      </c>
      <c r="N22" s="18" t="e">
        <f>+N21/N18</f>
        <v>#DIV/0!</v>
      </c>
      <c r="O22" s="13">
        <v>0</v>
      </c>
      <c r="P22" s="13">
        <v>0</v>
      </c>
      <c r="Q22" s="18" t="e">
        <f>+Q21/Q18</f>
        <v>#DIV/0!</v>
      </c>
      <c r="R22" s="18">
        <f>+R21/R18</f>
        <v>1.0750786883113161</v>
      </c>
      <c r="S22" s="15"/>
      <c r="T22" s="13"/>
      <c r="U22" s="15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5" customHeight="1">
      <c r="A23" s="1"/>
      <c r="B23" s="28" t="s">
        <v>33</v>
      </c>
      <c r="C23" s="28"/>
      <c r="D23" s="10" t="s">
        <v>34</v>
      </c>
      <c r="E23" s="10" t="s">
        <v>25</v>
      </c>
      <c r="F23" s="10" t="s">
        <v>25</v>
      </c>
      <c r="G23" s="11" t="s">
        <v>32</v>
      </c>
      <c r="H23" s="18">
        <f>+H21/H19</f>
        <v>0.9984697790728732</v>
      </c>
      <c r="I23" s="18">
        <f>+I21/I19</f>
        <v>0.9796788288596588</v>
      </c>
      <c r="J23" s="13">
        <v>0</v>
      </c>
      <c r="K23" s="18">
        <f>+K21/K19</f>
        <v>90.8530587635044</v>
      </c>
      <c r="L23" s="18">
        <f>+L21/L19</f>
        <v>0.991766627637695</v>
      </c>
      <c r="M23" s="13">
        <v>0</v>
      </c>
      <c r="N23" s="18" t="e">
        <f>+N21/N19</f>
        <v>#DIV/0!</v>
      </c>
      <c r="O23" s="13">
        <v>0</v>
      </c>
      <c r="P23" s="13">
        <v>0</v>
      </c>
      <c r="Q23" s="18" t="e">
        <f>+Q21/Q19</f>
        <v>#DIV/0!</v>
      </c>
      <c r="R23" s="18">
        <f>+R21/R19</f>
        <v>0.991766627637695</v>
      </c>
      <c r="S23" s="15"/>
      <c r="T23" s="13"/>
      <c r="U23" s="15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5" customHeight="1">
      <c r="A24" s="1"/>
      <c r="B24" s="28" t="s">
        <v>25</v>
      </c>
      <c r="C24" s="28"/>
      <c r="D24" s="10" t="s">
        <v>25</v>
      </c>
      <c r="E24" s="10" t="s">
        <v>25</v>
      </c>
      <c r="F24" s="10" t="s">
        <v>25</v>
      </c>
      <c r="G24" s="16"/>
      <c r="H24" s="18"/>
      <c r="I24" s="15"/>
      <c r="J24" s="13"/>
      <c r="K24" s="15"/>
      <c r="L24" s="15"/>
      <c r="M24" s="13"/>
      <c r="N24" s="15"/>
      <c r="O24" s="13"/>
      <c r="P24" s="13"/>
      <c r="Q24" s="15"/>
      <c r="R24" s="15"/>
      <c r="S24" s="15"/>
      <c r="T24" s="13"/>
      <c r="U24" s="15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8" customHeight="1">
      <c r="A25" s="1"/>
      <c r="B25" s="28" t="s">
        <v>33</v>
      </c>
      <c r="C25" s="28"/>
      <c r="D25" s="10" t="s">
        <v>34</v>
      </c>
      <c r="E25" s="10" t="s">
        <v>40</v>
      </c>
      <c r="F25" s="10" t="s">
        <v>25</v>
      </c>
      <c r="G25" s="11" t="s">
        <v>41</v>
      </c>
      <c r="H25" s="19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5"/>
      <c r="T25" s="13"/>
      <c r="U25" s="15"/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15" customHeight="1">
      <c r="A26" s="1"/>
      <c r="B26" s="28" t="s">
        <v>33</v>
      </c>
      <c r="C26" s="28"/>
      <c r="D26" s="10" t="s">
        <v>34</v>
      </c>
      <c r="E26" s="10" t="s">
        <v>40</v>
      </c>
      <c r="F26" s="10" t="s">
        <v>25</v>
      </c>
      <c r="G26" s="11" t="s">
        <v>36</v>
      </c>
      <c r="H26" s="12">
        <f aca="true" t="shared" si="2" ref="H26:I29">+H34+H42+H50</f>
        <v>485382483</v>
      </c>
      <c r="I26" s="12">
        <f t="shared" si="2"/>
        <v>459572349</v>
      </c>
      <c r="J26" s="13">
        <v>0</v>
      </c>
      <c r="K26" s="12">
        <f>+K34+K42+K50</f>
        <v>0</v>
      </c>
      <c r="L26" s="14">
        <f>+H26+I26+J26+K26</f>
        <v>944954832</v>
      </c>
      <c r="M26" s="13">
        <v>0</v>
      </c>
      <c r="N26" s="14">
        <f>+N50</f>
        <v>0</v>
      </c>
      <c r="O26" s="13">
        <v>0</v>
      </c>
      <c r="P26" s="13">
        <v>0</v>
      </c>
      <c r="Q26" s="14">
        <f>+N26+O26+P26</f>
        <v>0</v>
      </c>
      <c r="R26" s="14">
        <f>+L26+Q26</f>
        <v>944954832</v>
      </c>
      <c r="S26" s="15">
        <f>+L26/R26*100</f>
        <v>100</v>
      </c>
      <c r="T26" s="13">
        <v>0</v>
      </c>
      <c r="U26" s="15">
        <f>+Q26/R26*100</f>
        <v>0</v>
      </c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15" customHeight="1">
      <c r="A27" s="1"/>
      <c r="B27" s="28" t="s">
        <v>33</v>
      </c>
      <c r="C27" s="28"/>
      <c r="D27" s="10" t="s">
        <v>34</v>
      </c>
      <c r="E27" s="10" t="s">
        <v>40</v>
      </c>
      <c r="F27" s="10" t="s">
        <v>25</v>
      </c>
      <c r="G27" s="11" t="s">
        <v>37</v>
      </c>
      <c r="H27" s="12">
        <f t="shared" si="2"/>
        <v>541848608.46</v>
      </c>
      <c r="I27" s="12">
        <f t="shared" si="2"/>
        <v>482461440.45</v>
      </c>
      <c r="J27" s="13">
        <v>0</v>
      </c>
      <c r="K27" s="12">
        <f>+K35+K43+K51</f>
        <v>24479.99</v>
      </c>
      <c r="L27" s="14">
        <f>+H27+I27+J27+K27</f>
        <v>1024334528.9000001</v>
      </c>
      <c r="M27" s="13">
        <v>0</v>
      </c>
      <c r="N27" s="14">
        <f>+N51</f>
        <v>0</v>
      </c>
      <c r="O27" s="13">
        <v>0</v>
      </c>
      <c r="P27" s="13">
        <v>0</v>
      </c>
      <c r="Q27" s="14">
        <f>+N27+O27+P27</f>
        <v>0</v>
      </c>
      <c r="R27" s="14">
        <f>+L27+Q27</f>
        <v>1024334528.9000001</v>
      </c>
      <c r="S27" s="15">
        <f>+L27/R27*100</f>
        <v>100</v>
      </c>
      <c r="T27" s="13">
        <v>0</v>
      </c>
      <c r="U27" s="15">
        <f>+Q27/R27*100</f>
        <v>0</v>
      </c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5" customHeight="1">
      <c r="A28" s="1"/>
      <c r="B28" s="28" t="s">
        <v>33</v>
      </c>
      <c r="C28" s="28"/>
      <c r="D28" s="10" t="s">
        <v>34</v>
      </c>
      <c r="E28" s="10" t="s">
        <v>40</v>
      </c>
      <c r="F28" s="10" t="s">
        <v>25</v>
      </c>
      <c r="G28" s="11" t="s">
        <v>38</v>
      </c>
      <c r="H28" s="12">
        <f t="shared" si="2"/>
        <v>554155137.3199999</v>
      </c>
      <c r="I28" s="12">
        <f t="shared" si="2"/>
        <v>529377976.53000003</v>
      </c>
      <c r="J28" s="13">
        <v>0</v>
      </c>
      <c r="K28" s="12">
        <f>+K36+K44+K52</f>
        <v>4016276.5</v>
      </c>
      <c r="L28" s="14">
        <f>+H28+I28+J28+K28</f>
        <v>1087549390.35</v>
      </c>
      <c r="M28" s="13">
        <v>0</v>
      </c>
      <c r="N28" s="14">
        <f>+N52</f>
        <v>0</v>
      </c>
      <c r="O28" s="13">
        <v>0</v>
      </c>
      <c r="P28" s="13">
        <v>0</v>
      </c>
      <c r="Q28" s="14">
        <f>+N28+O28+P28</f>
        <v>0</v>
      </c>
      <c r="R28" s="14">
        <f>+L28+Q28</f>
        <v>1087549390.35</v>
      </c>
      <c r="S28" s="15">
        <f>+L28/R28*100</f>
        <v>100</v>
      </c>
      <c r="T28" s="13">
        <v>0</v>
      </c>
      <c r="U28" s="15">
        <f>+Q28/R28*100</f>
        <v>0</v>
      </c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5" customHeight="1">
      <c r="A29" s="1"/>
      <c r="B29" s="28" t="s">
        <v>33</v>
      </c>
      <c r="C29" s="28"/>
      <c r="D29" s="10" t="s">
        <v>34</v>
      </c>
      <c r="E29" s="10" t="s">
        <v>40</v>
      </c>
      <c r="F29" s="10" t="s">
        <v>25</v>
      </c>
      <c r="G29" s="11" t="s">
        <v>39</v>
      </c>
      <c r="H29" s="12">
        <f t="shared" si="2"/>
        <v>541019460.38</v>
      </c>
      <c r="I29" s="12">
        <f t="shared" si="2"/>
        <v>472657258.95000005</v>
      </c>
      <c r="J29" s="13">
        <v>0</v>
      </c>
      <c r="K29" s="12">
        <f>+K37+K45+K53</f>
        <v>2224081.97</v>
      </c>
      <c r="L29" s="14">
        <f>+H29+I29+J29+K29</f>
        <v>1015900801.3000001</v>
      </c>
      <c r="M29" s="13">
        <v>0</v>
      </c>
      <c r="N29" s="14">
        <f>+N53</f>
        <v>0</v>
      </c>
      <c r="O29" s="13">
        <v>0</v>
      </c>
      <c r="P29" s="13">
        <v>0</v>
      </c>
      <c r="Q29" s="14">
        <f>+N29+O29+P29</f>
        <v>0</v>
      </c>
      <c r="R29" s="14">
        <f>+L29+Q29</f>
        <v>1015900801.3000001</v>
      </c>
      <c r="S29" s="15">
        <f>+L29/R29*100</f>
        <v>100</v>
      </c>
      <c r="T29" s="13">
        <v>0</v>
      </c>
      <c r="U29" s="15">
        <f>+Q29/R29*100</f>
        <v>0</v>
      </c>
      <c r="V29" s="16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15" customHeight="1">
      <c r="A30" s="1"/>
      <c r="B30" s="28" t="s">
        <v>33</v>
      </c>
      <c r="C30" s="28"/>
      <c r="D30" s="10" t="s">
        <v>34</v>
      </c>
      <c r="E30" s="10" t="s">
        <v>40</v>
      </c>
      <c r="F30" s="10" t="s">
        <v>25</v>
      </c>
      <c r="G30" s="11" t="s">
        <v>31</v>
      </c>
      <c r="H30" s="18">
        <f>+H29/H26</f>
        <v>1.1146250211505881</v>
      </c>
      <c r="I30" s="18">
        <f>+I29/I26</f>
        <v>1.0284719260818715</v>
      </c>
      <c r="J30" s="13">
        <v>0</v>
      </c>
      <c r="K30" s="18" t="e">
        <f>+K29/K26</f>
        <v>#DIV/0!</v>
      </c>
      <c r="L30" s="18">
        <f>+L29/L26</f>
        <v>1.0750786883113161</v>
      </c>
      <c r="M30" s="13">
        <v>0</v>
      </c>
      <c r="N30" s="18" t="e">
        <f>+N29/N26</f>
        <v>#DIV/0!</v>
      </c>
      <c r="O30" s="13">
        <v>0</v>
      </c>
      <c r="P30" s="13">
        <v>0</v>
      </c>
      <c r="Q30" s="18" t="e">
        <f>+Q29/Q26</f>
        <v>#DIV/0!</v>
      </c>
      <c r="R30" s="18">
        <f>+R29/R26</f>
        <v>1.0750786883113161</v>
      </c>
      <c r="S30" s="15"/>
      <c r="T30" s="13"/>
      <c r="U30" s="15"/>
      <c r="V30" s="16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5" customHeight="1">
      <c r="A31" s="1"/>
      <c r="B31" s="28" t="s">
        <v>33</v>
      </c>
      <c r="C31" s="28"/>
      <c r="D31" s="10" t="s">
        <v>34</v>
      </c>
      <c r="E31" s="10" t="s">
        <v>40</v>
      </c>
      <c r="F31" s="10" t="s">
        <v>25</v>
      </c>
      <c r="G31" s="11" t="s">
        <v>32</v>
      </c>
      <c r="H31" s="18">
        <f>+H29/H27</f>
        <v>0.9984697790728732</v>
      </c>
      <c r="I31" s="18">
        <f>+I29/I27</f>
        <v>0.9796788288596588</v>
      </c>
      <c r="J31" s="13">
        <v>0</v>
      </c>
      <c r="K31" s="18">
        <f>+K29/K27</f>
        <v>90.8530587635044</v>
      </c>
      <c r="L31" s="18">
        <f>+L29/L27</f>
        <v>0.991766627637695</v>
      </c>
      <c r="M31" s="13">
        <v>0</v>
      </c>
      <c r="N31" s="18" t="e">
        <f>+N29/N27</f>
        <v>#DIV/0!</v>
      </c>
      <c r="O31" s="13">
        <v>0</v>
      </c>
      <c r="P31" s="13">
        <v>0</v>
      </c>
      <c r="Q31" s="18" t="e">
        <f>+Q29/Q27</f>
        <v>#DIV/0!</v>
      </c>
      <c r="R31" s="18">
        <f>+R29/R27</f>
        <v>0.991766627637695</v>
      </c>
      <c r="S31" s="15"/>
      <c r="T31" s="13"/>
      <c r="U31" s="15"/>
      <c r="V31" s="16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5" customHeight="1">
      <c r="A32" s="1"/>
      <c r="B32" s="28" t="s">
        <v>25</v>
      </c>
      <c r="C32" s="28"/>
      <c r="D32" s="10" t="s">
        <v>25</v>
      </c>
      <c r="E32" s="10" t="s">
        <v>25</v>
      </c>
      <c r="F32" s="10" t="s">
        <v>25</v>
      </c>
      <c r="G32" s="16"/>
      <c r="H32" s="18"/>
      <c r="I32" s="15"/>
      <c r="J32" s="13"/>
      <c r="K32" s="15"/>
      <c r="L32" s="15"/>
      <c r="M32" s="13"/>
      <c r="N32" s="15"/>
      <c r="O32" s="13"/>
      <c r="P32" s="13"/>
      <c r="Q32" s="15"/>
      <c r="R32" s="15"/>
      <c r="S32" s="15"/>
      <c r="T32" s="13"/>
      <c r="U32" s="15"/>
      <c r="V32" s="16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25.5" customHeight="1">
      <c r="A33" s="1"/>
      <c r="B33" s="28" t="s">
        <v>33</v>
      </c>
      <c r="C33" s="28"/>
      <c r="D33" s="10" t="s">
        <v>34</v>
      </c>
      <c r="E33" s="10" t="s">
        <v>40</v>
      </c>
      <c r="F33" s="10" t="s">
        <v>42</v>
      </c>
      <c r="G33" s="11" t="s">
        <v>43</v>
      </c>
      <c r="H33" s="19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5"/>
      <c r="T33" s="13"/>
      <c r="U33" s="15"/>
      <c r="V33" s="16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5" customHeight="1">
      <c r="A34" s="1"/>
      <c r="B34" s="28" t="s">
        <v>33</v>
      </c>
      <c r="C34" s="28"/>
      <c r="D34" s="10" t="s">
        <v>34</v>
      </c>
      <c r="E34" s="10" t="s">
        <v>40</v>
      </c>
      <c r="F34" s="10" t="s">
        <v>42</v>
      </c>
      <c r="G34" s="11" t="s">
        <v>36</v>
      </c>
      <c r="H34" s="12">
        <v>30650135</v>
      </c>
      <c r="I34" s="14">
        <v>3485720</v>
      </c>
      <c r="J34" s="13">
        <v>0</v>
      </c>
      <c r="K34" s="13">
        <v>0</v>
      </c>
      <c r="L34" s="14">
        <f>+H34+I34+J34+K34</f>
        <v>34135855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f>+L34+Q34</f>
        <v>34135855</v>
      </c>
      <c r="S34" s="15">
        <f>+L34/R34*100</f>
        <v>100</v>
      </c>
      <c r="T34" s="13">
        <v>0</v>
      </c>
      <c r="U34" s="15">
        <f>+Q34/R34*100</f>
        <v>0</v>
      </c>
      <c r="V34" s="16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5" customHeight="1">
      <c r="A35" s="1"/>
      <c r="B35" s="28" t="s">
        <v>33</v>
      </c>
      <c r="C35" s="28"/>
      <c r="D35" s="10" t="s">
        <v>34</v>
      </c>
      <c r="E35" s="10" t="s">
        <v>40</v>
      </c>
      <c r="F35" s="10" t="s">
        <v>42</v>
      </c>
      <c r="G35" s="11" t="s">
        <v>37</v>
      </c>
      <c r="H35" s="12">
        <v>38095134.37</v>
      </c>
      <c r="I35" s="14">
        <v>3443320</v>
      </c>
      <c r="J35" s="13">
        <v>0</v>
      </c>
      <c r="K35" s="13">
        <v>0</v>
      </c>
      <c r="L35" s="14">
        <f>+H35+I35+J35+K35</f>
        <v>41538454.37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f>+L35+Q35</f>
        <v>41538454.37</v>
      </c>
      <c r="S35" s="15">
        <f>+L35/R35*100</f>
        <v>100</v>
      </c>
      <c r="T35" s="13">
        <v>0</v>
      </c>
      <c r="U35" s="15">
        <f>+Q35/R35*100</f>
        <v>0</v>
      </c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5" customHeight="1">
      <c r="A36" s="1"/>
      <c r="B36" s="28" t="s">
        <v>33</v>
      </c>
      <c r="C36" s="28"/>
      <c r="D36" s="10" t="s">
        <v>34</v>
      </c>
      <c r="E36" s="10" t="s">
        <v>40</v>
      </c>
      <c r="F36" s="10" t="s">
        <v>42</v>
      </c>
      <c r="G36" s="11" t="s">
        <v>38</v>
      </c>
      <c r="H36" s="12">
        <v>38977908.529999994</v>
      </c>
      <c r="I36" s="14">
        <v>3447795.72</v>
      </c>
      <c r="J36" s="13">
        <v>0</v>
      </c>
      <c r="K36" s="13">
        <v>0</v>
      </c>
      <c r="L36" s="14">
        <f>+H36+I36+J36+K36</f>
        <v>42425704.24999999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f>+L36+Q36</f>
        <v>42425704.24999999</v>
      </c>
      <c r="S36" s="15">
        <f>+L36/R36*100</f>
        <v>100</v>
      </c>
      <c r="T36" s="13">
        <v>0</v>
      </c>
      <c r="U36" s="15">
        <f>+Q36/R36*100</f>
        <v>0</v>
      </c>
      <c r="V36" s="16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15" customHeight="1">
      <c r="A37" s="1"/>
      <c r="B37" s="28" t="s">
        <v>33</v>
      </c>
      <c r="C37" s="28"/>
      <c r="D37" s="10" t="s">
        <v>34</v>
      </c>
      <c r="E37" s="10" t="s">
        <v>40</v>
      </c>
      <c r="F37" s="10" t="s">
        <v>42</v>
      </c>
      <c r="G37" s="11" t="s">
        <v>39</v>
      </c>
      <c r="H37" s="12">
        <v>38095134.37</v>
      </c>
      <c r="I37" s="14">
        <v>3306847</v>
      </c>
      <c r="J37" s="13">
        <v>0</v>
      </c>
      <c r="K37" s="13">
        <v>0</v>
      </c>
      <c r="L37" s="14">
        <f>+H37+I37+J37+K37</f>
        <v>41401981.37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f>+L37+Q37</f>
        <v>41401981.37</v>
      </c>
      <c r="S37" s="15">
        <f>+L37/R37*100</f>
        <v>100</v>
      </c>
      <c r="T37" s="13">
        <v>0</v>
      </c>
      <c r="U37" s="15">
        <f>+Q37/R37*100</f>
        <v>0</v>
      </c>
      <c r="V37" s="16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15" customHeight="1">
      <c r="A38" s="1"/>
      <c r="B38" s="28" t="s">
        <v>33</v>
      </c>
      <c r="C38" s="28"/>
      <c r="D38" s="10" t="s">
        <v>34</v>
      </c>
      <c r="E38" s="10" t="s">
        <v>40</v>
      </c>
      <c r="F38" s="10" t="s">
        <v>42</v>
      </c>
      <c r="G38" s="11" t="s">
        <v>31</v>
      </c>
      <c r="H38" s="18">
        <f>+H37/H34</f>
        <v>1.2429026616032848</v>
      </c>
      <c r="I38" s="18">
        <f>+I37/I34</f>
        <v>0.9486840595343287</v>
      </c>
      <c r="J38" s="13">
        <v>0</v>
      </c>
      <c r="K38" s="13">
        <v>0</v>
      </c>
      <c r="L38" s="18">
        <f>+L37/L34</f>
        <v>1.2128590706165114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8">
        <f>+R37/R34</f>
        <v>1.2128590706165114</v>
      </c>
      <c r="S38" s="15"/>
      <c r="T38" s="13"/>
      <c r="U38" s="13"/>
      <c r="V38" s="16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15" customHeight="1">
      <c r="A39" s="1"/>
      <c r="B39" s="28" t="s">
        <v>33</v>
      </c>
      <c r="C39" s="28"/>
      <c r="D39" s="10" t="s">
        <v>34</v>
      </c>
      <c r="E39" s="10" t="s">
        <v>40</v>
      </c>
      <c r="F39" s="10" t="s">
        <v>42</v>
      </c>
      <c r="G39" s="11" t="s">
        <v>32</v>
      </c>
      <c r="H39" s="18">
        <f>+H37/H35</f>
        <v>1</v>
      </c>
      <c r="I39" s="18">
        <f>+I37/I35</f>
        <v>0.9603658678252385</v>
      </c>
      <c r="J39" s="13">
        <v>0</v>
      </c>
      <c r="K39" s="13">
        <v>0</v>
      </c>
      <c r="L39" s="18">
        <f>+L37/L35</f>
        <v>0.9967145383219034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8">
        <f>+R37/R35</f>
        <v>0.9967145383219034</v>
      </c>
      <c r="S39" s="15"/>
      <c r="T39" s="13"/>
      <c r="U39" s="13"/>
      <c r="V39" s="16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5" customHeight="1">
      <c r="A40" s="1"/>
      <c r="B40" s="28" t="s">
        <v>25</v>
      </c>
      <c r="C40" s="28"/>
      <c r="D40" s="10" t="s">
        <v>25</v>
      </c>
      <c r="E40" s="10" t="s">
        <v>25</v>
      </c>
      <c r="F40" s="10" t="s">
        <v>25</v>
      </c>
      <c r="G40" s="16"/>
      <c r="H40" s="18"/>
      <c r="I40" s="15"/>
      <c r="J40" s="13"/>
      <c r="K40" s="13"/>
      <c r="L40" s="15"/>
      <c r="M40" s="13"/>
      <c r="N40" s="13"/>
      <c r="O40" s="13"/>
      <c r="P40" s="13"/>
      <c r="Q40" s="13"/>
      <c r="R40" s="15"/>
      <c r="S40" s="15"/>
      <c r="T40" s="13"/>
      <c r="U40" s="13"/>
      <c r="V40" s="16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8" customHeight="1">
      <c r="A41" s="1"/>
      <c r="B41" s="28" t="s">
        <v>33</v>
      </c>
      <c r="C41" s="28"/>
      <c r="D41" s="10" t="s">
        <v>34</v>
      </c>
      <c r="E41" s="10" t="s">
        <v>40</v>
      </c>
      <c r="F41" s="10" t="s">
        <v>44</v>
      </c>
      <c r="G41" s="11" t="s">
        <v>45</v>
      </c>
      <c r="H41" s="19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5"/>
      <c r="T41" s="13"/>
      <c r="U41" s="13"/>
      <c r="V41" s="16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5" customHeight="1">
      <c r="A42" s="1"/>
      <c r="B42" s="28" t="s">
        <v>33</v>
      </c>
      <c r="C42" s="28"/>
      <c r="D42" s="10" t="s">
        <v>34</v>
      </c>
      <c r="E42" s="10" t="s">
        <v>40</v>
      </c>
      <c r="F42" s="10" t="s">
        <v>44</v>
      </c>
      <c r="G42" s="11" t="s">
        <v>36</v>
      </c>
      <c r="H42" s="12">
        <v>53766255</v>
      </c>
      <c r="I42" s="14">
        <f>11947321+1192857</f>
        <v>13140178</v>
      </c>
      <c r="J42" s="13">
        <v>0</v>
      </c>
      <c r="K42" s="13">
        <v>0</v>
      </c>
      <c r="L42" s="14">
        <f>+H42+I42+J42+K42</f>
        <v>66906433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f>+L42+Q42</f>
        <v>66906433</v>
      </c>
      <c r="S42" s="15">
        <f>+L42/R42*100</f>
        <v>100</v>
      </c>
      <c r="T42" s="13">
        <v>0</v>
      </c>
      <c r="U42" s="15">
        <f>+Q42/R42*100</f>
        <v>0</v>
      </c>
      <c r="V42" s="16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15" customHeight="1">
      <c r="A43" s="1"/>
      <c r="B43" s="28" t="s">
        <v>33</v>
      </c>
      <c r="C43" s="28"/>
      <c r="D43" s="10" t="s">
        <v>34</v>
      </c>
      <c r="E43" s="10" t="s">
        <v>40</v>
      </c>
      <c r="F43" s="10" t="s">
        <v>44</v>
      </c>
      <c r="G43" s="11" t="s">
        <v>37</v>
      </c>
      <c r="H43" s="12">
        <v>61422254.89</v>
      </c>
      <c r="I43" s="14">
        <f>12001886+1192857</f>
        <v>13194743</v>
      </c>
      <c r="J43" s="13">
        <v>0</v>
      </c>
      <c r="K43" s="13">
        <v>0</v>
      </c>
      <c r="L43" s="14">
        <f>+H43+I43+J43+K43</f>
        <v>74616997.89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f>+L43+Q43</f>
        <v>74616997.89</v>
      </c>
      <c r="S43" s="15">
        <f>+L43/R43*100</f>
        <v>100</v>
      </c>
      <c r="T43" s="13">
        <v>0</v>
      </c>
      <c r="U43" s="15">
        <f>+Q43/R43*100</f>
        <v>0</v>
      </c>
      <c r="V43" s="16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15" customHeight="1">
      <c r="A44" s="1"/>
      <c r="B44" s="28" t="s">
        <v>33</v>
      </c>
      <c r="C44" s="28"/>
      <c r="D44" s="10" t="s">
        <v>34</v>
      </c>
      <c r="E44" s="10" t="s">
        <v>40</v>
      </c>
      <c r="F44" s="10" t="s">
        <v>44</v>
      </c>
      <c r="G44" s="11" t="s">
        <v>38</v>
      </c>
      <c r="H44" s="12">
        <v>65761336.89</v>
      </c>
      <c r="I44" s="14">
        <v>13278372.87</v>
      </c>
      <c r="J44" s="13">
        <v>0</v>
      </c>
      <c r="K44" s="13">
        <v>0</v>
      </c>
      <c r="L44" s="14">
        <f>+H44+I44+J44+K44</f>
        <v>79039709.76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f>+L44+Q44</f>
        <v>79039709.76</v>
      </c>
      <c r="S44" s="15">
        <f>+L44/R44*100</f>
        <v>100</v>
      </c>
      <c r="T44" s="13">
        <v>0</v>
      </c>
      <c r="U44" s="15">
        <f>+Q44/R44*100</f>
        <v>0</v>
      </c>
      <c r="V44" s="16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15" customHeight="1">
      <c r="A45" s="1"/>
      <c r="B45" s="28" t="s">
        <v>33</v>
      </c>
      <c r="C45" s="28"/>
      <c r="D45" s="10" t="s">
        <v>34</v>
      </c>
      <c r="E45" s="10" t="s">
        <v>40</v>
      </c>
      <c r="F45" s="10" t="s">
        <v>44</v>
      </c>
      <c r="G45" s="11" t="s">
        <v>39</v>
      </c>
      <c r="H45" s="12">
        <v>61422254.89</v>
      </c>
      <c r="I45" s="14">
        <v>12534457.67</v>
      </c>
      <c r="J45" s="13">
        <v>0</v>
      </c>
      <c r="K45" s="13">
        <v>0</v>
      </c>
      <c r="L45" s="14">
        <f>+H45+I45+J45+K45</f>
        <v>73956712.56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f>+L45+Q45</f>
        <v>73956712.56</v>
      </c>
      <c r="S45" s="15">
        <f>+L45/R45*100</f>
        <v>100</v>
      </c>
      <c r="T45" s="13">
        <v>0</v>
      </c>
      <c r="U45" s="15">
        <f>+Q45/R45*100</f>
        <v>0</v>
      </c>
      <c r="V45" s="16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15" customHeight="1">
      <c r="A46" s="1"/>
      <c r="B46" s="28" t="s">
        <v>33</v>
      </c>
      <c r="C46" s="28"/>
      <c r="D46" s="10" t="s">
        <v>34</v>
      </c>
      <c r="E46" s="10" t="s">
        <v>40</v>
      </c>
      <c r="F46" s="10" t="s">
        <v>44</v>
      </c>
      <c r="G46" s="11" t="s">
        <v>31</v>
      </c>
      <c r="H46" s="18">
        <f>+H45/H42</f>
        <v>1.1423941446172883</v>
      </c>
      <c r="I46" s="18">
        <f>+I45/I42</f>
        <v>0.9539031868518068</v>
      </c>
      <c r="J46" s="13">
        <v>0</v>
      </c>
      <c r="K46" s="13">
        <v>0</v>
      </c>
      <c r="L46" s="18">
        <f>+L45/L42</f>
        <v>1.1053752119770008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8">
        <f>+R45/R42</f>
        <v>1.1053752119770008</v>
      </c>
      <c r="S46" s="15"/>
      <c r="T46" s="13"/>
      <c r="U46" s="13"/>
      <c r="V46" s="16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15" customHeight="1">
      <c r="A47" s="1"/>
      <c r="B47" s="28" t="s">
        <v>33</v>
      </c>
      <c r="C47" s="28"/>
      <c r="D47" s="10" t="s">
        <v>34</v>
      </c>
      <c r="E47" s="10" t="s">
        <v>40</v>
      </c>
      <c r="F47" s="10" t="s">
        <v>44</v>
      </c>
      <c r="G47" s="11" t="s">
        <v>32</v>
      </c>
      <c r="H47" s="18">
        <f>+H45/H43</f>
        <v>1</v>
      </c>
      <c r="I47" s="18">
        <f>+I45/I43</f>
        <v>0.9499584546663774</v>
      </c>
      <c r="J47" s="13">
        <v>0</v>
      </c>
      <c r="K47" s="13">
        <v>0</v>
      </c>
      <c r="L47" s="18">
        <f>+L45/L43</f>
        <v>0.9911510064908616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8">
        <f>+R45/R43</f>
        <v>0.9911510064908616</v>
      </c>
      <c r="S47" s="15"/>
      <c r="T47" s="13"/>
      <c r="U47" s="13"/>
      <c r="V47" s="16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15" customHeight="1">
      <c r="A48" s="1"/>
      <c r="B48" s="28" t="s">
        <v>25</v>
      </c>
      <c r="C48" s="28"/>
      <c r="D48" s="10" t="s">
        <v>25</v>
      </c>
      <c r="E48" s="10" t="s">
        <v>25</v>
      </c>
      <c r="F48" s="10" t="s">
        <v>25</v>
      </c>
      <c r="G48" s="16"/>
      <c r="H48" s="18"/>
      <c r="I48" s="15"/>
      <c r="J48" s="13"/>
      <c r="K48" s="13"/>
      <c r="L48" s="15"/>
      <c r="M48" s="13"/>
      <c r="N48" s="13"/>
      <c r="O48" s="13"/>
      <c r="P48" s="13"/>
      <c r="Q48" s="13"/>
      <c r="R48" s="15"/>
      <c r="S48" s="15"/>
      <c r="T48" s="13"/>
      <c r="U48" s="13"/>
      <c r="V48" s="16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18" customHeight="1">
      <c r="A49" s="1"/>
      <c r="B49" s="28" t="s">
        <v>33</v>
      </c>
      <c r="C49" s="28"/>
      <c r="D49" s="10" t="s">
        <v>34</v>
      </c>
      <c r="E49" s="10" t="s">
        <v>40</v>
      </c>
      <c r="F49" s="10" t="s">
        <v>46</v>
      </c>
      <c r="G49" s="11" t="s">
        <v>47</v>
      </c>
      <c r="H49" s="19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5"/>
      <c r="T49" s="13"/>
      <c r="U49" s="13"/>
      <c r="V49" s="16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15" customHeight="1">
      <c r="A50" s="1"/>
      <c r="B50" s="28" t="s">
        <v>33</v>
      </c>
      <c r="C50" s="28"/>
      <c r="D50" s="10" t="s">
        <v>34</v>
      </c>
      <c r="E50" s="10" t="s">
        <v>40</v>
      </c>
      <c r="F50" s="10" t="s">
        <v>46</v>
      </c>
      <c r="G50" s="11" t="s">
        <v>36</v>
      </c>
      <c r="H50" s="12">
        <v>400966093</v>
      </c>
      <c r="I50" s="14">
        <v>442946451</v>
      </c>
      <c r="J50" s="13">
        <v>0</v>
      </c>
      <c r="K50" s="14">
        <v>0</v>
      </c>
      <c r="L50" s="14">
        <f>+H50+I50+J50+K50</f>
        <v>843912544</v>
      </c>
      <c r="M50" s="13">
        <v>0</v>
      </c>
      <c r="N50" s="14">
        <f>+N58</f>
        <v>0</v>
      </c>
      <c r="O50" s="13">
        <v>0</v>
      </c>
      <c r="P50" s="13">
        <v>0</v>
      </c>
      <c r="Q50" s="14">
        <f>+N50+O50+P50</f>
        <v>0</v>
      </c>
      <c r="R50" s="14">
        <f>+L50+Q50</f>
        <v>843912544</v>
      </c>
      <c r="S50" s="15">
        <f>+L50/R50*100</f>
        <v>100</v>
      </c>
      <c r="T50" s="13">
        <v>0</v>
      </c>
      <c r="U50" s="15">
        <f>+Q50/R50*100</f>
        <v>0</v>
      </c>
      <c r="V50" s="16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15" customHeight="1">
      <c r="A51" s="1"/>
      <c r="B51" s="28" t="s">
        <v>33</v>
      </c>
      <c r="C51" s="28"/>
      <c r="D51" s="10" t="s">
        <v>34</v>
      </c>
      <c r="E51" s="10" t="s">
        <v>40</v>
      </c>
      <c r="F51" s="10" t="s">
        <v>46</v>
      </c>
      <c r="G51" s="11" t="s">
        <v>37</v>
      </c>
      <c r="H51" s="12">
        <v>442331219.2</v>
      </c>
      <c r="I51" s="14">
        <v>465823377.45</v>
      </c>
      <c r="J51" s="13">
        <v>0</v>
      </c>
      <c r="K51" s="14">
        <v>24479.99</v>
      </c>
      <c r="L51" s="14">
        <f>+H51+I51+J51+K51</f>
        <v>908179076.64</v>
      </c>
      <c r="M51" s="13">
        <v>0</v>
      </c>
      <c r="N51" s="14">
        <f>+N59</f>
        <v>0</v>
      </c>
      <c r="O51" s="13">
        <v>0</v>
      </c>
      <c r="P51" s="13">
        <v>0</v>
      </c>
      <c r="Q51" s="14">
        <f>+N51+O51+P51</f>
        <v>0</v>
      </c>
      <c r="R51" s="14">
        <f>+L51+Q51</f>
        <v>908179076.64</v>
      </c>
      <c r="S51" s="15">
        <f>+L51/R51*100</f>
        <v>100</v>
      </c>
      <c r="T51" s="13">
        <v>0</v>
      </c>
      <c r="U51" s="15">
        <f>+Q51/R51*100</f>
        <v>0</v>
      </c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ht="15" customHeight="1">
      <c r="A52" s="1"/>
      <c r="B52" s="28" t="s">
        <v>33</v>
      </c>
      <c r="C52" s="28"/>
      <c r="D52" s="10" t="s">
        <v>34</v>
      </c>
      <c r="E52" s="10" t="s">
        <v>40</v>
      </c>
      <c r="F52" s="10" t="s">
        <v>46</v>
      </c>
      <c r="G52" s="11" t="s">
        <v>38</v>
      </c>
      <c r="H52" s="12">
        <v>449415891.9</v>
      </c>
      <c r="I52" s="14">
        <v>512651807.94000006</v>
      </c>
      <c r="J52" s="13">
        <v>0</v>
      </c>
      <c r="K52" s="14">
        <v>4016276.5</v>
      </c>
      <c r="L52" s="14">
        <f>+H52+I52+J52+K52</f>
        <v>966083976.34</v>
      </c>
      <c r="M52" s="13">
        <v>0</v>
      </c>
      <c r="N52" s="14">
        <f>+N60</f>
        <v>0</v>
      </c>
      <c r="O52" s="13">
        <v>0</v>
      </c>
      <c r="P52" s="13">
        <v>0</v>
      </c>
      <c r="Q52" s="14">
        <f>+N52+O52+P52</f>
        <v>0</v>
      </c>
      <c r="R52" s="14">
        <f>+L52+Q52</f>
        <v>966083976.34</v>
      </c>
      <c r="S52" s="15">
        <f>+L52/R52*100</f>
        <v>100</v>
      </c>
      <c r="T52" s="13">
        <v>0</v>
      </c>
      <c r="U52" s="15">
        <f>+Q52/R52*100</f>
        <v>0</v>
      </c>
      <c r="V52" s="16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ht="15" customHeight="1">
      <c r="A53" s="1"/>
      <c r="B53" s="28" t="s">
        <v>33</v>
      </c>
      <c r="C53" s="28"/>
      <c r="D53" s="10" t="s">
        <v>34</v>
      </c>
      <c r="E53" s="10" t="s">
        <v>40</v>
      </c>
      <c r="F53" s="10" t="s">
        <v>46</v>
      </c>
      <c r="G53" s="11" t="s">
        <v>39</v>
      </c>
      <c r="H53" s="12">
        <v>441502071.12</v>
      </c>
      <c r="I53" s="14">
        <v>456815954.28000003</v>
      </c>
      <c r="J53" s="13">
        <v>0</v>
      </c>
      <c r="K53" s="14">
        <v>2224081.97</v>
      </c>
      <c r="L53" s="14">
        <f>+H53+I53+J53+K53</f>
        <v>900542107.3700001</v>
      </c>
      <c r="M53" s="13">
        <v>0</v>
      </c>
      <c r="N53" s="14">
        <f>+N61</f>
        <v>0</v>
      </c>
      <c r="O53" s="13">
        <v>0</v>
      </c>
      <c r="P53" s="13">
        <v>0</v>
      </c>
      <c r="Q53" s="14">
        <f>+N53+O53+P53</f>
        <v>0</v>
      </c>
      <c r="R53" s="14">
        <f>+L53+Q53</f>
        <v>900542107.3700001</v>
      </c>
      <c r="S53" s="15">
        <f>+L53/R53*100</f>
        <v>100</v>
      </c>
      <c r="T53" s="13">
        <v>0</v>
      </c>
      <c r="U53" s="15">
        <f>+Q53/R53*100</f>
        <v>0</v>
      </c>
      <c r="V53" s="16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ht="15" customHeight="1">
      <c r="A54" s="1"/>
      <c r="B54" s="28" t="s">
        <v>33</v>
      </c>
      <c r="C54" s="28"/>
      <c r="D54" s="10" t="s">
        <v>34</v>
      </c>
      <c r="E54" s="10" t="s">
        <v>40</v>
      </c>
      <c r="F54" s="10" t="s">
        <v>46</v>
      </c>
      <c r="G54" s="11" t="s">
        <v>31</v>
      </c>
      <c r="H54" s="18">
        <f>+H53/H50</f>
        <v>1.101095775497406</v>
      </c>
      <c r="I54" s="18">
        <f>+I53/I50</f>
        <v>1.0313119187402633</v>
      </c>
      <c r="J54" s="13">
        <v>0</v>
      </c>
      <c r="K54" s="18" t="e">
        <f>+K53/K50</f>
        <v>#DIV/0!</v>
      </c>
      <c r="L54" s="18">
        <f>+L53/L50</f>
        <v>1.06710359239547</v>
      </c>
      <c r="M54" s="13">
        <v>0</v>
      </c>
      <c r="N54" s="18" t="e">
        <f>+N53/N50</f>
        <v>#DIV/0!</v>
      </c>
      <c r="O54" s="13">
        <v>0</v>
      </c>
      <c r="P54" s="13">
        <v>0</v>
      </c>
      <c r="Q54" s="18" t="e">
        <f>+Q53/Q50</f>
        <v>#DIV/0!</v>
      </c>
      <c r="R54" s="18">
        <f>+R53/R50</f>
        <v>1.06710359239547</v>
      </c>
      <c r="S54" s="15"/>
      <c r="T54" s="13"/>
      <c r="U54" s="15"/>
      <c r="V54" s="16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ht="15" customHeight="1">
      <c r="A55" s="1"/>
      <c r="B55" s="28" t="s">
        <v>33</v>
      </c>
      <c r="C55" s="28"/>
      <c r="D55" s="10" t="s">
        <v>34</v>
      </c>
      <c r="E55" s="10" t="s">
        <v>40</v>
      </c>
      <c r="F55" s="10" t="s">
        <v>46</v>
      </c>
      <c r="G55" s="11" t="s">
        <v>32</v>
      </c>
      <c r="H55" s="18">
        <f>+H53/H51</f>
        <v>0.9981255040476239</v>
      </c>
      <c r="I55" s="18">
        <f>+I53/I51</f>
        <v>0.9806634368173873</v>
      </c>
      <c r="J55" s="13">
        <v>0</v>
      </c>
      <c r="K55" s="18">
        <f>+K53/K51</f>
        <v>90.8530587635044</v>
      </c>
      <c r="L55" s="18">
        <f>+L53/L51</f>
        <v>0.991590899343052</v>
      </c>
      <c r="M55" s="13">
        <v>0</v>
      </c>
      <c r="N55" s="18" t="e">
        <f>+N53/N51</f>
        <v>#DIV/0!</v>
      </c>
      <c r="O55" s="13">
        <v>0</v>
      </c>
      <c r="P55" s="13">
        <v>0</v>
      </c>
      <c r="Q55" s="18" t="e">
        <f>+Q53/Q51</f>
        <v>#DIV/0!</v>
      </c>
      <c r="R55" s="18">
        <f>+R53/R51</f>
        <v>0.991590899343052</v>
      </c>
      <c r="S55" s="15"/>
      <c r="T55" s="13"/>
      <c r="U55" s="15"/>
      <c r="V55" s="16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15" customHeight="1">
      <c r="A56" s="1"/>
      <c r="B56" s="28" t="s">
        <v>25</v>
      </c>
      <c r="C56" s="28"/>
      <c r="D56" s="10" t="s">
        <v>25</v>
      </c>
      <c r="E56" s="10" t="s">
        <v>25</v>
      </c>
      <c r="F56" s="10" t="s">
        <v>25</v>
      </c>
      <c r="G56" s="16"/>
      <c r="H56" s="18"/>
      <c r="I56" s="15"/>
      <c r="J56" s="13"/>
      <c r="K56" s="15"/>
      <c r="L56" s="15"/>
      <c r="M56" s="13"/>
      <c r="N56" s="15"/>
      <c r="O56" s="13"/>
      <c r="P56" s="13"/>
      <c r="Q56" s="15"/>
      <c r="R56" s="15"/>
      <c r="S56" s="15"/>
      <c r="T56" s="13"/>
      <c r="U56" s="15"/>
      <c r="V56" s="16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18" customHeight="1">
      <c r="A57" s="1"/>
      <c r="B57" s="28" t="s">
        <v>33</v>
      </c>
      <c r="C57" s="28"/>
      <c r="D57" s="10" t="s">
        <v>34</v>
      </c>
      <c r="E57" s="10" t="s">
        <v>48</v>
      </c>
      <c r="F57" s="10" t="s">
        <v>25</v>
      </c>
      <c r="G57" s="11" t="s">
        <v>49</v>
      </c>
      <c r="H57" s="19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5"/>
      <c r="T57" s="13"/>
      <c r="U57" s="15"/>
      <c r="V57" s="16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15" customHeight="1">
      <c r="A58" s="1"/>
      <c r="B58" s="28" t="s">
        <v>33</v>
      </c>
      <c r="C58" s="28"/>
      <c r="D58" s="10" t="s">
        <v>34</v>
      </c>
      <c r="E58" s="10" t="s">
        <v>48</v>
      </c>
      <c r="F58" s="10" t="s">
        <v>25</v>
      </c>
      <c r="G58" s="11" t="s">
        <v>36</v>
      </c>
      <c r="H58" s="19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>+N66</f>
        <v>0</v>
      </c>
      <c r="O58" s="13">
        <v>0</v>
      </c>
      <c r="P58" s="13">
        <v>0</v>
      </c>
      <c r="Q58" s="14">
        <f>+N58+O58+P58</f>
        <v>0</v>
      </c>
      <c r="R58" s="14">
        <f>+L58+Q58</f>
        <v>0</v>
      </c>
      <c r="S58" s="13">
        <v>0</v>
      </c>
      <c r="T58" s="13">
        <v>0</v>
      </c>
      <c r="U58" s="15" t="e">
        <f>+Q58/R58*100</f>
        <v>#DIV/0!</v>
      </c>
      <c r="V58" s="16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ht="15" customHeight="1">
      <c r="A59" s="1"/>
      <c r="B59" s="28" t="s">
        <v>33</v>
      </c>
      <c r="C59" s="28"/>
      <c r="D59" s="10" t="s">
        <v>34</v>
      </c>
      <c r="E59" s="10" t="s">
        <v>48</v>
      </c>
      <c r="F59" s="10" t="s">
        <v>25</v>
      </c>
      <c r="G59" s="11" t="s">
        <v>37</v>
      </c>
      <c r="H59" s="19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>+N67</f>
        <v>0</v>
      </c>
      <c r="O59" s="13">
        <v>0</v>
      </c>
      <c r="P59" s="13">
        <v>0</v>
      </c>
      <c r="Q59" s="14">
        <f>+N59+O59+P59</f>
        <v>0</v>
      </c>
      <c r="R59" s="14">
        <f>+L59+Q59</f>
        <v>0</v>
      </c>
      <c r="S59" s="13">
        <v>0</v>
      </c>
      <c r="T59" s="13">
        <v>0</v>
      </c>
      <c r="U59" s="15" t="e">
        <f>+Q59/R59*100</f>
        <v>#DIV/0!</v>
      </c>
      <c r="V59" s="16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5" customHeight="1">
      <c r="A60" s="1"/>
      <c r="B60" s="28" t="s">
        <v>33</v>
      </c>
      <c r="C60" s="28"/>
      <c r="D60" s="10" t="s">
        <v>34</v>
      </c>
      <c r="E60" s="10" t="s">
        <v>48</v>
      </c>
      <c r="F60" s="10" t="s">
        <v>25</v>
      </c>
      <c r="G60" s="11" t="s">
        <v>38</v>
      </c>
      <c r="H60" s="19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>+N68</f>
        <v>0</v>
      </c>
      <c r="O60" s="13">
        <v>0</v>
      </c>
      <c r="P60" s="13">
        <v>0</v>
      </c>
      <c r="Q60" s="14">
        <f>+N60+O60+P60</f>
        <v>0</v>
      </c>
      <c r="R60" s="14">
        <f>+L60+Q60</f>
        <v>0</v>
      </c>
      <c r="S60" s="13">
        <v>0</v>
      </c>
      <c r="T60" s="13">
        <v>0</v>
      </c>
      <c r="U60" s="15" t="e">
        <f>+Q60/R60*100</f>
        <v>#DIV/0!</v>
      </c>
      <c r="V60" s="16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5" customHeight="1">
      <c r="A61" s="1"/>
      <c r="B61" s="28" t="s">
        <v>33</v>
      </c>
      <c r="C61" s="28"/>
      <c r="D61" s="10" t="s">
        <v>34</v>
      </c>
      <c r="E61" s="10" t="s">
        <v>48</v>
      </c>
      <c r="F61" s="10" t="s">
        <v>25</v>
      </c>
      <c r="G61" s="11" t="s">
        <v>39</v>
      </c>
      <c r="H61" s="19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>+N69</f>
        <v>0</v>
      </c>
      <c r="O61" s="13">
        <v>0</v>
      </c>
      <c r="P61" s="13">
        <v>0</v>
      </c>
      <c r="Q61" s="14">
        <f>+N61+O61+P61</f>
        <v>0</v>
      </c>
      <c r="R61" s="14">
        <f>+L61+Q61</f>
        <v>0</v>
      </c>
      <c r="S61" s="13">
        <v>0</v>
      </c>
      <c r="T61" s="13">
        <v>0</v>
      </c>
      <c r="U61" s="15" t="e">
        <f>+Q61/R61*100</f>
        <v>#DIV/0!</v>
      </c>
      <c r="V61" s="16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5" customHeight="1">
      <c r="A62" s="1"/>
      <c r="B62" s="28" t="s">
        <v>33</v>
      </c>
      <c r="C62" s="28"/>
      <c r="D62" s="10" t="s">
        <v>34</v>
      </c>
      <c r="E62" s="10" t="s">
        <v>48</v>
      </c>
      <c r="F62" s="10" t="s">
        <v>25</v>
      </c>
      <c r="G62" s="11" t="s">
        <v>31</v>
      </c>
      <c r="H62" s="19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8" t="e">
        <f>+N61/N58</f>
        <v>#DIV/0!</v>
      </c>
      <c r="O62" s="13">
        <v>0</v>
      </c>
      <c r="P62" s="13">
        <v>0</v>
      </c>
      <c r="Q62" s="18" t="e">
        <f>+Q61/Q58</f>
        <v>#DIV/0!</v>
      </c>
      <c r="R62" s="18" t="e">
        <f>+R61/R58</f>
        <v>#DIV/0!</v>
      </c>
      <c r="S62" s="13"/>
      <c r="T62" s="13"/>
      <c r="U62" s="15"/>
      <c r="V62" s="16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5" customHeight="1">
      <c r="A63" s="1"/>
      <c r="B63" s="28" t="s">
        <v>33</v>
      </c>
      <c r="C63" s="28"/>
      <c r="D63" s="10" t="s">
        <v>34</v>
      </c>
      <c r="E63" s="10" t="s">
        <v>48</v>
      </c>
      <c r="F63" s="10" t="s">
        <v>25</v>
      </c>
      <c r="G63" s="11" t="s">
        <v>32</v>
      </c>
      <c r="H63" s="19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8" t="e">
        <f>+N61/N59</f>
        <v>#DIV/0!</v>
      </c>
      <c r="O63" s="13">
        <v>0</v>
      </c>
      <c r="P63" s="13">
        <v>0</v>
      </c>
      <c r="Q63" s="18" t="e">
        <f>+Q61/Q59</f>
        <v>#DIV/0!</v>
      </c>
      <c r="R63" s="18" t="e">
        <f>+R61/R59</f>
        <v>#DIV/0!</v>
      </c>
      <c r="S63" s="13"/>
      <c r="T63" s="13"/>
      <c r="U63" s="15"/>
      <c r="V63" s="16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5" customHeight="1">
      <c r="A64" s="1"/>
      <c r="B64" s="28" t="s">
        <v>25</v>
      </c>
      <c r="C64" s="28"/>
      <c r="D64" s="10" t="s">
        <v>25</v>
      </c>
      <c r="E64" s="10" t="s">
        <v>25</v>
      </c>
      <c r="F64" s="10" t="s">
        <v>25</v>
      </c>
      <c r="G64" s="16"/>
      <c r="H64" s="19"/>
      <c r="I64" s="13"/>
      <c r="J64" s="13"/>
      <c r="K64" s="13"/>
      <c r="L64" s="13"/>
      <c r="M64" s="13"/>
      <c r="N64" s="15"/>
      <c r="O64" s="13"/>
      <c r="P64" s="13"/>
      <c r="Q64" s="15"/>
      <c r="R64" s="15"/>
      <c r="S64" s="13"/>
      <c r="T64" s="13"/>
      <c r="U64" s="15"/>
      <c r="V64" s="16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8" customHeight="1">
      <c r="A65" s="1"/>
      <c r="B65" s="28" t="s">
        <v>33</v>
      </c>
      <c r="C65" s="28"/>
      <c r="D65" s="10" t="s">
        <v>34</v>
      </c>
      <c r="E65" s="10" t="s">
        <v>48</v>
      </c>
      <c r="F65" s="10" t="s">
        <v>50</v>
      </c>
      <c r="G65" s="11" t="s">
        <v>51</v>
      </c>
      <c r="H65" s="19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/>
      <c r="T65" s="13"/>
      <c r="U65" s="15"/>
      <c r="V65" s="16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5" customHeight="1">
      <c r="A66" s="1"/>
      <c r="B66" s="28" t="s">
        <v>33</v>
      </c>
      <c r="C66" s="28"/>
      <c r="D66" s="10" t="s">
        <v>34</v>
      </c>
      <c r="E66" s="10" t="s">
        <v>48</v>
      </c>
      <c r="F66" s="10" t="s">
        <v>50</v>
      </c>
      <c r="G66" s="11" t="s">
        <v>36</v>
      </c>
      <c r="H66" s="19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  <c r="O66" s="13">
        <v>0</v>
      </c>
      <c r="P66" s="13">
        <v>0</v>
      </c>
      <c r="Q66" s="14">
        <f>+N66+O66+P66</f>
        <v>0</v>
      </c>
      <c r="R66" s="14">
        <f>+L66+Q66</f>
        <v>0</v>
      </c>
      <c r="S66" s="13">
        <v>0</v>
      </c>
      <c r="T66" s="13">
        <v>0</v>
      </c>
      <c r="U66" s="15" t="e">
        <f>+Q66/R66*100</f>
        <v>#DIV/0!</v>
      </c>
      <c r="V66" s="16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5" customHeight="1">
      <c r="A67" s="1"/>
      <c r="B67" s="28" t="s">
        <v>33</v>
      </c>
      <c r="C67" s="28"/>
      <c r="D67" s="10" t="s">
        <v>34</v>
      </c>
      <c r="E67" s="10" t="s">
        <v>48</v>
      </c>
      <c r="F67" s="10" t="s">
        <v>50</v>
      </c>
      <c r="G67" s="11" t="s">
        <v>37</v>
      </c>
      <c r="H67" s="19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v>0</v>
      </c>
      <c r="O67" s="13">
        <v>0</v>
      </c>
      <c r="P67" s="13">
        <v>0</v>
      </c>
      <c r="Q67" s="14">
        <f>+N67+O67+P67</f>
        <v>0</v>
      </c>
      <c r="R67" s="14">
        <f>+L67+Q67</f>
        <v>0</v>
      </c>
      <c r="S67" s="13">
        <v>0</v>
      </c>
      <c r="T67" s="13">
        <v>0</v>
      </c>
      <c r="U67" s="15" t="e">
        <f>+Q67/R67*100</f>
        <v>#DIV/0!</v>
      </c>
      <c r="V67" s="16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5" customHeight="1">
      <c r="A68" s="1"/>
      <c r="B68" s="28" t="s">
        <v>33</v>
      </c>
      <c r="C68" s="28"/>
      <c r="D68" s="10" t="s">
        <v>34</v>
      </c>
      <c r="E68" s="10" t="s">
        <v>48</v>
      </c>
      <c r="F68" s="10" t="s">
        <v>50</v>
      </c>
      <c r="G68" s="11" t="s">
        <v>38</v>
      </c>
      <c r="H68" s="19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13">
        <v>0</v>
      </c>
      <c r="P68" s="13">
        <v>0</v>
      </c>
      <c r="Q68" s="14">
        <f>+N68+O68+P68</f>
        <v>0</v>
      </c>
      <c r="R68" s="14">
        <f>+L68+Q68</f>
        <v>0</v>
      </c>
      <c r="S68" s="13">
        <v>0</v>
      </c>
      <c r="T68" s="13">
        <v>0</v>
      </c>
      <c r="U68" s="15" t="e">
        <f>+Q68/R68*100</f>
        <v>#DIV/0!</v>
      </c>
      <c r="V68" s="16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5" customHeight="1">
      <c r="A69" s="1"/>
      <c r="B69" s="28" t="s">
        <v>33</v>
      </c>
      <c r="C69" s="28"/>
      <c r="D69" s="10" t="s">
        <v>34</v>
      </c>
      <c r="E69" s="10" t="s">
        <v>48</v>
      </c>
      <c r="F69" s="10" t="s">
        <v>50</v>
      </c>
      <c r="G69" s="11" t="s">
        <v>39</v>
      </c>
      <c r="H69" s="19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v>0</v>
      </c>
      <c r="O69" s="13">
        <v>0</v>
      </c>
      <c r="P69" s="13">
        <v>0</v>
      </c>
      <c r="Q69" s="14">
        <f>+N69+O69+P69</f>
        <v>0</v>
      </c>
      <c r="R69" s="14">
        <f>+L69+Q69</f>
        <v>0</v>
      </c>
      <c r="S69" s="13">
        <v>0</v>
      </c>
      <c r="T69" s="13">
        <v>0</v>
      </c>
      <c r="U69" s="15" t="e">
        <f>+Q69/R69*100</f>
        <v>#DIV/0!</v>
      </c>
      <c r="V69" s="16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5" customHeight="1">
      <c r="A70" s="1"/>
      <c r="B70" s="28" t="s">
        <v>33</v>
      </c>
      <c r="C70" s="28"/>
      <c r="D70" s="10" t="s">
        <v>34</v>
      </c>
      <c r="E70" s="10" t="s">
        <v>48</v>
      </c>
      <c r="F70" s="10" t="s">
        <v>50</v>
      </c>
      <c r="G70" s="11" t="s">
        <v>31</v>
      </c>
      <c r="H70" s="19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8" t="e">
        <f>+N69/N66</f>
        <v>#DIV/0!</v>
      </c>
      <c r="O70" s="13">
        <v>0</v>
      </c>
      <c r="P70" s="13">
        <v>0</v>
      </c>
      <c r="Q70" s="18" t="e">
        <f>+Q69/Q66</f>
        <v>#DIV/0!</v>
      </c>
      <c r="R70" s="18" t="e">
        <f>+R69/R66</f>
        <v>#DIV/0!</v>
      </c>
      <c r="S70" s="13"/>
      <c r="T70" s="13"/>
      <c r="U70" s="15"/>
      <c r="V70" s="16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5" customHeight="1">
      <c r="A71" s="1"/>
      <c r="B71" s="28" t="s">
        <v>33</v>
      </c>
      <c r="C71" s="28"/>
      <c r="D71" s="10" t="s">
        <v>34</v>
      </c>
      <c r="E71" s="10" t="s">
        <v>48</v>
      </c>
      <c r="F71" s="10" t="s">
        <v>50</v>
      </c>
      <c r="G71" s="11" t="s">
        <v>32</v>
      </c>
      <c r="H71" s="19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8" t="e">
        <f>+N69/N67</f>
        <v>#DIV/0!</v>
      </c>
      <c r="O71" s="13">
        <v>0</v>
      </c>
      <c r="P71" s="13">
        <v>0</v>
      </c>
      <c r="Q71" s="18" t="e">
        <f>+Q69/Q67</f>
        <v>#DIV/0!</v>
      </c>
      <c r="R71" s="18" t="e">
        <f>+R69/R67</f>
        <v>#DIV/0!</v>
      </c>
      <c r="S71" s="13"/>
      <c r="T71" s="13"/>
      <c r="U71" s="15"/>
      <c r="V71" s="16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5" customHeight="1">
      <c r="A72" s="1"/>
      <c r="B72" s="28" t="s">
        <v>25</v>
      </c>
      <c r="C72" s="28"/>
      <c r="D72" s="10" t="s">
        <v>25</v>
      </c>
      <c r="E72" s="10" t="s">
        <v>25</v>
      </c>
      <c r="F72" s="10" t="s">
        <v>25</v>
      </c>
      <c r="G72" s="16"/>
      <c r="H72" s="19"/>
      <c r="I72" s="13"/>
      <c r="J72" s="13"/>
      <c r="K72" s="13"/>
      <c r="L72" s="13"/>
      <c r="M72" s="13"/>
      <c r="N72" s="15"/>
      <c r="O72" s="13"/>
      <c r="P72" s="13"/>
      <c r="Q72" s="15"/>
      <c r="R72" s="15"/>
      <c r="S72" s="13"/>
      <c r="T72" s="13"/>
      <c r="U72" s="15"/>
      <c r="V72" s="16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8" customHeight="1">
      <c r="A73" s="1"/>
      <c r="B73" s="28" t="s">
        <v>33</v>
      </c>
      <c r="C73" s="28"/>
      <c r="D73" s="10" t="s">
        <v>52</v>
      </c>
      <c r="E73" s="10" t="s">
        <v>25</v>
      </c>
      <c r="F73" s="10" t="s">
        <v>25</v>
      </c>
      <c r="G73" s="11" t="s">
        <v>53</v>
      </c>
      <c r="H73" s="19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/>
      <c r="T73" s="13"/>
      <c r="U73" s="15"/>
      <c r="V73" s="16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5" customHeight="1">
      <c r="A74" s="1"/>
      <c r="B74" s="28" t="s">
        <v>33</v>
      </c>
      <c r="C74" s="28"/>
      <c r="D74" s="10" t="s">
        <v>52</v>
      </c>
      <c r="E74" s="10" t="s">
        <v>25</v>
      </c>
      <c r="F74" s="10" t="s">
        <v>25</v>
      </c>
      <c r="G74" s="11" t="s">
        <v>36</v>
      </c>
      <c r="H74" s="12">
        <f aca="true" t="shared" si="3" ref="H74:I77">+H82+H98</f>
        <v>26054465.77</v>
      </c>
      <c r="I74" s="12">
        <f t="shared" si="3"/>
        <v>1885032</v>
      </c>
      <c r="J74" s="13">
        <v>0</v>
      </c>
      <c r="K74" s="13">
        <v>0</v>
      </c>
      <c r="L74" s="14">
        <f>+H74+I74+J74+K74</f>
        <v>27939497.77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f>+L74+Q74</f>
        <v>27939497.77</v>
      </c>
      <c r="S74" s="15">
        <f>+L74/R74*100</f>
        <v>100</v>
      </c>
      <c r="T74" s="13">
        <v>0</v>
      </c>
      <c r="U74" s="15">
        <f>+Q74/R74*100</f>
        <v>0</v>
      </c>
      <c r="V74" s="16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5" customHeight="1">
      <c r="A75" s="1"/>
      <c r="B75" s="28" t="s">
        <v>33</v>
      </c>
      <c r="C75" s="28"/>
      <c r="D75" s="10" t="s">
        <v>52</v>
      </c>
      <c r="E75" s="10" t="s">
        <v>25</v>
      </c>
      <c r="F75" s="10" t="s">
        <v>25</v>
      </c>
      <c r="G75" s="11" t="s">
        <v>37</v>
      </c>
      <c r="H75" s="12">
        <f t="shared" si="3"/>
        <v>28237469.77</v>
      </c>
      <c r="I75" s="12">
        <f t="shared" si="3"/>
        <v>1885032</v>
      </c>
      <c r="J75" s="13">
        <v>0</v>
      </c>
      <c r="K75" s="13">
        <v>0</v>
      </c>
      <c r="L75" s="14">
        <f>+H75+I75+J75+K75</f>
        <v>30122501.77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f>+L75+Q75</f>
        <v>30122501.77</v>
      </c>
      <c r="S75" s="15">
        <f>+L75/R75*100</f>
        <v>100</v>
      </c>
      <c r="T75" s="13">
        <v>0</v>
      </c>
      <c r="U75" s="15">
        <f>+Q75/R75*100</f>
        <v>0</v>
      </c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5" customHeight="1">
      <c r="A76" s="1"/>
      <c r="B76" s="28" t="s">
        <v>33</v>
      </c>
      <c r="C76" s="28"/>
      <c r="D76" s="10" t="s">
        <v>52</v>
      </c>
      <c r="E76" s="10" t="s">
        <v>25</v>
      </c>
      <c r="F76" s="10" t="s">
        <v>25</v>
      </c>
      <c r="G76" s="11" t="s">
        <v>38</v>
      </c>
      <c r="H76" s="12">
        <f t="shared" si="3"/>
        <v>30405067.29</v>
      </c>
      <c r="I76" s="12">
        <f t="shared" si="3"/>
        <v>1888461</v>
      </c>
      <c r="J76" s="13">
        <v>0</v>
      </c>
      <c r="K76" s="13">
        <v>0</v>
      </c>
      <c r="L76" s="14">
        <f>+H76+I76+J76+K76</f>
        <v>32293528.29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f>+L76+Q76</f>
        <v>32293528.29</v>
      </c>
      <c r="S76" s="15">
        <f>+L76/R76*100</f>
        <v>100</v>
      </c>
      <c r="T76" s="13">
        <v>0</v>
      </c>
      <c r="U76" s="15">
        <f>+Q76/R76*100</f>
        <v>0</v>
      </c>
      <c r="V76" s="16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ht="15" customHeight="1">
      <c r="A77" s="1"/>
      <c r="B77" s="28" t="s">
        <v>33</v>
      </c>
      <c r="C77" s="28"/>
      <c r="D77" s="10" t="s">
        <v>52</v>
      </c>
      <c r="E77" s="10" t="s">
        <v>25</v>
      </c>
      <c r="F77" s="10" t="s">
        <v>25</v>
      </c>
      <c r="G77" s="11" t="s">
        <v>39</v>
      </c>
      <c r="H77" s="12">
        <f t="shared" si="3"/>
        <v>28237469.77</v>
      </c>
      <c r="I77" s="12">
        <f t="shared" si="3"/>
        <v>1782430</v>
      </c>
      <c r="J77" s="13">
        <v>0</v>
      </c>
      <c r="K77" s="13">
        <v>0</v>
      </c>
      <c r="L77" s="14">
        <f>+H77+I77+J77+K77</f>
        <v>30019899.77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f>+L77+Q77</f>
        <v>30019899.77</v>
      </c>
      <c r="S77" s="15">
        <f>+L77/R77*100</f>
        <v>100</v>
      </c>
      <c r="T77" s="13">
        <v>0</v>
      </c>
      <c r="U77" s="15">
        <f>+Q77/R77*100</f>
        <v>0</v>
      </c>
      <c r="V77" s="16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ht="15" customHeight="1">
      <c r="A78" s="1"/>
      <c r="B78" s="28" t="s">
        <v>33</v>
      </c>
      <c r="C78" s="28"/>
      <c r="D78" s="10" t="s">
        <v>52</v>
      </c>
      <c r="E78" s="10" t="s">
        <v>25</v>
      </c>
      <c r="F78" s="10" t="s">
        <v>25</v>
      </c>
      <c r="G78" s="11" t="s">
        <v>31</v>
      </c>
      <c r="H78" s="18">
        <f>+H77/H74</f>
        <v>1.0837861739047279</v>
      </c>
      <c r="I78" s="18">
        <f>+I77/I74</f>
        <v>0.9455701547772133</v>
      </c>
      <c r="J78" s="13">
        <v>0</v>
      </c>
      <c r="K78" s="13">
        <v>0</v>
      </c>
      <c r="L78" s="18">
        <f>+L77/L74</f>
        <v>1.074460966232322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8">
        <f>+R77/R74</f>
        <v>1.074460966232322</v>
      </c>
      <c r="S78" s="15"/>
      <c r="T78" s="13"/>
      <c r="U78" s="13"/>
      <c r="V78" s="16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15" customHeight="1">
      <c r="A79" s="1"/>
      <c r="B79" s="28" t="s">
        <v>33</v>
      </c>
      <c r="C79" s="28"/>
      <c r="D79" s="10" t="s">
        <v>52</v>
      </c>
      <c r="E79" s="10" t="s">
        <v>25</v>
      </c>
      <c r="F79" s="10" t="s">
        <v>25</v>
      </c>
      <c r="G79" s="11" t="s">
        <v>32</v>
      </c>
      <c r="H79" s="18">
        <f>+H77/H75</f>
        <v>1</v>
      </c>
      <c r="I79" s="18">
        <f>+I77/I75</f>
        <v>0.9455701547772133</v>
      </c>
      <c r="J79" s="13">
        <v>0</v>
      </c>
      <c r="K79" s="13">
        <v>0</v>
      </c>
      <c r="L79" s="18">
        <f>+L77/L75</f>
        <v>0.9965938420127446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8">
        <f>+R77/R75</f>
        <v>0.9965938420127446</v>
      </c>
      <c r="S79" s="15"/>
      <c r="T79" s="13"/>
      <c r="U79" s="13"/>
      <c r="V79" s="16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ht="15" customHeight="1">
      <c r="A80" s="1"/>
      <c r="B80" s="28" t="s">
        <v>25</v>
      </c>
      <c r="C80" s="28"/>
      <c r="D80" s="10" t="s">
        <v>25</v>
      </c>
      <c r="E80" s="10" t="s">
        <v>25</v>
      </c>
      <c r="F80" s="10" t="s">
        <v>25</v>
      </c>
      <c r="G80" s="16"/>
      <c r="H80" s="18"/>
      <c r="I80" s="15"/>
      <c r="J80" s="13"/>
      <c r="K80" s="13"/>
      <c r="L80" s="15"/>
      <c r="M80" s="13"/>
      <c r="N80" s="13"/>
      <c r="O80" s="13"/>
      <c r="P80" s="13"/>
      <c r="Q80" s="13"/>
      <c r="R80" s="15"/>
      <c r="S80" s="15"/>
      <c r="T80" s="13"/>
      <c r="U80" s="13"/>
      <c r="V80" s="16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ht="25.5" customHeight="1">
      <c r="A81" s="1"/>
      <c r="B81" s="28" t="s">
        <v>33</v>
      </c>
      <c r="C81" s="28"/>
      <c r="D81" s="10" t="s">
        <v>52</v>
      </c>
      <c r="E81" s="10" t="s">
        <v>54</v>
      </c>
      <c r="F81" s="10" t="s">
        <v>25</v>
      </c>
      <c r="G81" s="11" t="s">
        <v>55</v>
      </c>
      <c r="H81" s="19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5"/>
      <c r="T81" s="13"/>
      <c r="U81" s="13"/>
      <c r="V81" s="16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ht="15" customHeight="1">
      <c r="A82" s="1"/>
      <c r="B82" s="28" t="s">
        <v>33</v>
      </c>
      <c r="C82" s="28"/>
      <c r="D82" s="10" t="s">
        <v>52</v>
      </c>
      <c r="E82" s="10" t="s">
        <v>54</v>
      </c>
      <c r="F82" s="10" t="s">
        <v>25</v>
      </c>
      <c r="G82" s="11" t="s">
        <v>36</v>
      </c>
      <c r="H82" s="12">
        <f aca="true" t="shared" si="4" ref="H82:I85">+H90</f>
        <v>24584791</v>
      </c>
      <c r="I82" s="12">
        <f t="shared" si="4"/>
        <v>1138024</v>
      </c>
      <c r="J82" s="13">
        <v>0</v>
      </c>
      <c r="K82" s="13">
        <v>0</v>
      </c>
      <c r="L82" s="14">
        <f>+H82+I82+J82+K82</f>
        <v>25722815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f>+L82+Q82</f>
        <v>25722815</v>
      </c>
      <c r="S82" s="15">
        <f>+L82/R82*100</f>
        <v>100</v>
      </c>
      <c r="T82" s="13">
        <v>0</v>
      </c>
      <c r="U82" s="15">
        <f>+Q82/R82*100</f>
        <v>0</v>
      </c>
      <c r="V82" s="16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15" customHeight="1">
      <c r="A83" s="1"/>
      <c r="B83" s="28" t="s">
        <v>33</v>
      </c>
      <c r="C83" s="28"/>
      <c r="D83" s="10" t="s">
        <v>52</v>
      </c>
      <c r="E83" s="10" t="s">
        <v>54</v>
      </c>
      <c r="F83" s="10" t="s">
        <v>25</v>
      </c>
      <c r="G83" s="11" t="s">
        <v>37</v>
      </c>
      <c r="H83" s="12">
        <f t="shared" si="4"/>
        <v>26767795</v>
      </c>
      <c r="I83" s="12">
        <f t="shared" si="4"/>
        <v>1138024</v>
      </c>
      <c r="J83" s="13">
        <v>0</v>
      </c>
      <c r="K83" s="13">
        <v>0</v>
      </c>
      <c r="L83" s="14">
        <f>+H83+I83+J83+K83</f>
        <v>27905819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f>+L83+Q83</f>
        <v>27905819</v>
      </c>
      <c r="S83" s="15">
        <f>+L83/R83*100</f>
        <v>100</v>
      </c>
      <c r="T83" s="13">
        <v>0</v>
      </c>
      <c r="U83" s="15">
        <f>+Q83/R83*100</f>
        <v>0</v>
      </c>
      <c r="V83" s="16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15" customHeight="1">
      <c r="A84" s="1"/>
      <c r="B84" s="28" t="s">
        <v>33</v>
      </c>
      <c r="C84" s="28"/>
      <c r="D84" s="10" t="s">
        <v>52</v>
      </c>
      <c r="E84" s="10" t="s">
        <v>54</v>
      </c>
      <c r="F84" s="10" t="s">
        <v>25</v>
      </c>
      <c r="G84" s="11" t="s">
        <v>38</v>
      </c>
      <c r="H84" s="12">
        <f t="shared" si="4"/>
        <v>28752474.52</v>
      </c>
      <c r="I84" s="12">
        <f t="shared" si="4"/>
        <v>1141453</v>
      </c>
      <c r="J84" s="13">
        <v>0</v>
      </c>
      <c r="K84" s="13">
        <v>0</v>
      </c>
      <c r="L84" s="14">
        <f>+H84+I84+J84+K84</f>
        <v>29893927.52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f>+L84+Q84</f>
        <v>29893927.52</v>
      </c>
      <c r="S84" s="15">
        <f>+L84/R84*100</f>
        <v>100</v>
      </c>
      <c r="T84" s="13">
        <v>0</v>
      </c>
      <c r="U84" s="15">
        <f>+Q84/R84*100</f>
        <v>0</v>
      </c>
      <c r="V84" s="16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ht="15" customHeight="1">
      <c r="A85" s="1"/>
      <c r="B85" s="28" t="s">
        <v>33</v>
      </c>
      <c r="C85" s="28"/>
      <c r="D85" s="10" t="s">
        <v>52</v>
      </c>
      <c r="E85" s="10" t="s">
        <v>54</v>
      </c>
      <c r="F85" s="10" t="s">
        <v>25</v>
      </c>
      <c r="G85" s="11" t="s">
        <v>39</v>
      </c>
      <c r="H85" s="12">
        <f t="shared" si="4"/>
        <v>26767795</v>
      </c>
      <c r="I85" s="12">
        <f t="shared" si="4"/>
        <v>1045772</v>
      </c>
      <c r="J85" s="13">
        <v>0</v>
      </c>
      <c r="K85" s="13">
        <v>0</v>
      </c>
      <c r="L85" s="14">
        <f>+H85+I85+J85+K85</f>
        <v>27813567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f>+L85+Q85</f>
        <v>27813567</v>
      </c>
      <c r="S85" s="15">
        <f>+L85/R85*100</f>
        <v>100</v>
      </c>
      <c r="T85" s="13">
        <v>0</v>
      </c>
      <c r="U85" s="15">
        <f>+Q85/R85*100</f>
        <v>0</v>
      </c>
      <c r="V85" s="16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15" customHeight="1">
      <c r="A86" s="1"/>
      <c r="B86" s="28" t="s">
        <v>33</v>
      </c>
      <c r="C86" s="28"/>
      <c r="D86" s="10" t="s">
        <v>52</v>
      </c>
      <c r="E86" s="10" t="s">
        <v>54</v>
      </c>
      <c r="F86" s="10" t="s">
        <v>25</v>
      </c>
      <c r="G86" s="11" t="s">
        <v>31</v>
      </c>
      <c r="H86" s="18">
        <f>+H85/H82</f>
        <v>1.0887948976259347</v>
      </c>
      <c r="I86" s="18">
        <f>+I85/I82</f>
        <v>0.9189366832333941</v>
      </c>
      <c r="J86" s="13">
        <v>0</v>
      </c>
      <c r="K86" s="13">
        <v>0</v>
      </c>
      <c r="L86" s="18">
        <f>+L85/L82</f>
        <v>1.0812800620771872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8">
        <f>+R85/R82</f>
        <v>1.0812800620771872</v>
      </c>
      <c r="S86" s="15"/>
      <c r="T86" s="13"/>
      <c r="U86" s="13"/>
      <c r="V86" s="16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 ht="15" customHeight="1">
      <c r="A87" s="1"/>
      <c r="B87" s="28" t="s">
        <v>33</v>
      </c>
      <c r="C87" s="28"/>
      <c r="D87" s="10" t="s">
        <v>52</v>
      </c>
      <c r="E87" s="10" t="s">
        <v>54</v>
      </c>
      <c r="F87" s="10" t="s">
        <v>25</v>
      </c>
      <c r="G87" s="11" t="s">
        <v>32</v>
      </c>
      <c r="H87" s="18">
        <f>+H85/H83</f>
        <v>1</v>
      </c>
      <c r="I87" s="18">
        <f>+I85/I83</f>
        <v>0.9189366832333941</v>
      </c>
      <c r="J87" s="13">
        <v>0</v>
      </c>
      <c r="K87" s="13">
        <v>0</v>
      </c>
      <c r="L87" s="18">
        <f>+L85/L83</f>
        <v>0.9966941661880628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8">
        <f>+R85/R83</f>
        <v>0.9966941661880628</v>
      </c>
      <c r="S87" s="15"/>
      <c r="T87" s="13"/>
      <c r="U87" s="13"/>
      <c r="V87" s="16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5" customHeight="1">
      <c r="A88" s="1"/>
      <c r="B88" s="28" t="s">
        <v>25</v>
      </c>
      <c r="C88" s="28"/>
      <c r="D88" s="10" t="s">
        <v>25</v>
      </c>
      <c r="E88" s="10" t="s">
        <v>25</v>
      </c>
      <c r="F88" s="10" t="s">
        <v>25</v>
      </c>
      <c r="G88" s="16"/>
      <c r="H88" s="18"/>
      <c r="I88" s="15"/>
      <c r="J88" s="13"/>
      <c r="K88" s="13"/>
      <c r="L88" s="15"/>
      <c r="M88" s="13"/>
      <c r="N88" s="13"/>
      <c r="O88" s="13"/>
      <c r="P88" s="13"/>
      <c r="Q88" s="13"/>
      <c r="R88" s="15"/>
      <c r="S88" s="15"/>
      <c r="T88" s="13"/>
      <c r="U88" s="13"/>
      <c r="V88" s="16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ht="18" customHeight="1">
      <c r="A89" s="1"/>
      <c r="B89" s="28" t="s">
        <v>33</v>
      </c>
      <c r="C89" s="28"/>
      <c r="D89" s="10" t="s">
        <v>52</v>
      </c>
      <c r="E89" s="10" t="s">
        <v>54</v>
      </c>
      <c r="F89" s="10" t="s">
        <v>56</v>
      </c>
      <c r="G89" s="11" t="s">
        <v>57</v>
      </c>
      <c r="H89" s="19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5"/>
      <c r="T89" s="13"/>
      <c r="U89" s="13"/>
      <c r="V89" s="16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ht="15" customHeight="1">
      <c r="A90" s="1"/>
      <c r="B90" s="28" t="s">
        <v>33</v>
      </c>
      <c r="C90" s="28"/>
      <c r="D90" s="10" t="s">
        <v>52</v>
      </c>
      <c r="E90" s="10" t="s">
        <v>54</v>
      </c>
      <c r="F90" s="10" t="s">
        <v>56</v>
      </c>
      <c r="G90" s="11" t="s">
        <v>36</v>
      </c>
      <c r="H90" s="12">
        <v>24584791</v>
      </c>
      <c r="I90" s="14">
        <v>1138024</v>
      </c>
      <c r="J90" s="13">
        <v>0</v>
      </c>
      <c r="K90" s="13">
        <v>0</v>
      </c>
      <c r="L90" s="14">
        <f>+H90+I90+J90+K90</f>
        <v>25722815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f>+L90+Q90</f>
        <v>25722815</v>
      </c>
      <c r="S90" s="15">
        <f>+L90/R90*100</f>
        <v>100</v>
      </c>
      <c r="T90" s="13">
        <v>0</v>
      </c>
      <c r="U90" s="15">
        <f>+Q90/R90*100</f>
        <v>0</v>
      </c>
      <c r="V90" s="16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ht="15" customHeight="1">
      <c r="A91" s="1"/>
      <c r="B91" s="28" t="s">
        <v>33</v>
      </c>
      <c r="C91" s="28"/>
      <c r="D91" s="10" t="s">
        <v>52</v>
      </c>
      <c r="E91" s="10" t="s">
        <v>54</v>
      </c>
      <c r="F91" s="10" t="s">
        <v>56</v>
      </c>
      <c r="G91" s="11" t="s">
        <v>37</v>
      </c>
      <c r="H91" s="12">
        <v>26767795</v>
      </c>
      <c r="I91" s="14">
        <v>1138024</v>
      </c>
      <c r="J91" s="13">
        <v>0</v>
      </c>
      <c r="K91" s="13">
        <v>0</v>
      </c>
      <c r="L91" s="14">
        <f>+H91+I91+J91+K91</f>
        <v>27905819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f>+L91+Q91</f>
        <v>27905819</v>
      </c>
      <c r="S91" s="15">
        <f>+L91/R91*100</f>
        <v>100</v>
      </c>
      <c r="T91" s="13">
        <v>0</v>
      </c>
      <c r="U91" s="15">
        <f>+Q91/R91*100</f>
        <v>0</v>
      </c>
      <c r="V91" s="16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ht="15" customHeight="1">
      <c r="A92" s="1"/>
      <c r="B92" s="28" t="s">
        <v>33</v>
      </c>
      <c r="C92" s="28"/>
      <c r="D92" s="10" t="s">
        <v>52</v>
      </c>
      <c r="E92" s="10" t="s">
        <v>54</v>
      </c>
      <c r="F92" s="10" t="s">
        <v>56</v>
      </c>
      <c r="G92" s="11" t="s">
        <v>38</v>
      </c>
      <c r="H92" s="12">
        <v>28752474.52</v>
      </c>
      <c r="I92" s="14">
        <v>1141453</v>
      </c>
      <c r="J92" s="13">
        <v>0</v>
      </c>
      <c r="K92" s="13">
        <v>0</v>
      </c>
      <c r="L92" s="14">
        <f>+H92+I92+J92+K92</f>
        <v>29893927.52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f>+L92+Q92</f>
        <v>29893927.52</v>
      </c>
      <c r="S92" s="15">
        <f>+L92/R92*100</f>
        <v>100</v>
      </c>
      <c r="T92" s="13">
        <v>0</v>
      </c>
      <c r="U92" s="15">
        <f>+Q92/R92*100</f>
        <v>0</v>
      </c>
      <c r="V92" s="16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:32" ht="15" customHeight="1">
      <c r="A93" s="1"/>
      <c r="B93" s="28" t="s">
        <v>33</v>
      </c>
      <c r="C93" s="28"/>
      <c r="D93" s="10" t="s">
        <v>52</v>
      </c>
      <c r="E93" s="10" t="s">
        <v>54</v>
      </c>
      <c r="F93" s="10" t="s">
        <v>56</v>
      </c>
      <c r="G93" s="11" t="s">
        <v>39</v>
      </c>
      <c r="H93" s="12">
        <v>26767795</v>
      </c>
      <c r="I93" s="14">
        <v>1045772</v>
      </c>
      <c r="J93" s="13">
        <v>0</v>
      </c>
      <c r="K93" s="13">
        <v>0</v>
      </c>
      <c r="L93" s="14">
        <f>+H93+I93+J93+K93</f>
        <v>27813567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f>+L93+Q93</f>
        <v>27813567</v>
      </c>
      <c r="S93" s="15">
        <f>+L93/R93*100</f>
        <v>100</v>
      </c>
      <c r="T93" s="13">
        <v>0</v>
      </c>
      <c r="U93" s="15">
        <f>+Q93/R93*100</f>
        <v>0</v>
      </c>
      <c r="V93" s="16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ht="15" customHeight="1">
      <c r="A94" s="1"/>
      <c r="B94" s="28" t="s">
        <v>33</v>
      </c>
      <c r="C94" s="28"/>
      <c r="D94" s="10" t="s">
        <v>52</v>
      </c>
      <c r="E94" s="10" t="s">
        <v>54</v>
      </c>
      <c r="F94" s="10" t="s">
        <v>56</v>
      </c>
      <c r="G94" s="11" t="s">
        <v>31</v>
      </c>
      <c r="H94" s="18">
        <f>+H93/H90</f>
        <v>1.0887948976259347</v>
      </c>
      <c r="I94" s="18">
        <f>+I93/I90</f>
        <v>0.9189366832333941</v>
      </c>
      <c r="J94" s="13">
        <v>0</v>
      </c>
      <c r="K94" s="13">
        <v>0</v>
      </c>
      <c r="L94" s="18">
        <f>+L93/L90</f>
        <v>1.0812800620771872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8">
        <f>+R93/R90</f>
        <v>1.0812800620771872</v>
      </c>
      <c r="S94" s="15"/>
      <c r="T94" s="13"/>
      <c r="U94" s="13"/>
      <c r="V94" s="16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ht="15" customHeight="1">
      <c r="A95" s="1"/>
      <c r="B95" s="28" t="s">
        <v>33</v>
      </c>
      <c r="C95" s="28"/>
      <c r="D95" s="10" t="s">
        <v>52</v>
      </c>
      <c r="E95" s="10" t="s">
        <v>54</v>
      </c>
      <c r="F95" s="10" t="s">
        <v>56</v>
      </c>
      <c r="G95" s="11" t="s">
        <v>32</v>
      </c>
      <c r="H95" s="18">
        <f>+H93/H91</f>
        <v>1</v>
      </c>
      <c r="I95" s="18">
        <f>+I93/I91</f>
        <v>0.9189366832333941</v>
      </c>
      <c r="J95" s="13">
        <v>0</v>
      </c>
      <c r="K95" s="13">
        <v>0</v>
      </c>
      <c r="L95" s="18">
        <f>+L93/L91</f>
        <v>0.9966941661880628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8">
        <f>+R93/R91</f>
        <v>0.9966941661880628</v>
      </c>
      <c r="S95" s="15"/>
      <c r="T95" s="13"/>
      <c r="U95" s="13"/>
      <c r="V95" s="16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ht="15" customHeight="1">
      <c r="A96" s="1"/>
      <c r="B96" s="28" t="s">
        <v>25</v>
      </c>
      <c r="C96" s="28"/>
      <c r="D96" s="10" t="s">
        <v>25</v>
      </c>
      <c r="E96" s="10" t="s">
        <v>25</v>
      </c>
      <c r="F96" s="10" t="s">
        <v>25</v>
      </c>
      <c r="G96" s="16"/>
      <c r="H96" s="18"/>
      <c r="I96" s="15"/>
      <c r="J96" s="13"/>
      <c r="K96" s="13"/>
      <c r="L96" s="15"/>
      <c r="M96" s="13"/>
      <c r="N96" s="13"/>
      <c r="O96" s="13"/>
      <c r="P96" s="13"/>
      <c r="Q96" s="13"/>
      <c r="R96" s="15"/>
      <c r="S96" s="15"/>
      <c r="T96" s="13"/>
      <c r="U96" s="13"/>
      <c r="V96" s="16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ht="18" customHeight="1">
      <c r="A97" s="1"/>
      <c r="B97" s="28" t="s">
        <v>33</v>
      </c>
      <c r="C97" s="28"/>
      <c r="D97" s="10" t="s">
        <v>52</v>
      </c>
      <c r="E97" s="10" t="s">
        <v>58</v>
      </c>
      <c r="F97" s="10" t="s">
        <v>25</v>
      </c>
      <c r="G97" s="11" t="s">
        <v>59</v>
      </c>
      <c r="H97" s="19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5"/>
      <c r="T97" s="13"/>
      <c r="U97" s="13"/>
      <c r="V97" s="16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ht="15" customHeight="1">
      <c r="A98" s="1"/>
      <c r="B98" s="28" t="s">
        <v>33</v>
      </c>
      <c r="C98" s="28"/>
      <c r="D98" s="10" t="s">
        <v>52</v>
      </c>
      <c r="E98" s="10" t="s">
        <v>58</v>
      </c>
      <c r="F98" s="10" t="s">
        <v>25</v>
      </c>
      <c r="G98" s="11" t="s">
        <v>36</v>
      </c>
      <c r="H98" s="12">
        <f aca="true" t="shared" si="5" ref="H98:I101">+H106</f>
        <v>1469674.77</v>
      </c>
      <c r="I98" s="12">
        <f t="shared" si="5"/>
        <v>747008</v>
      </c>
      <c r="J98" s="13">
        <v>0</v>
      </c>
      <c r="K98" s="13">
        <v>0</v>
      </c>
      <c r="L98" s="14">
        <f>+H98+I98+J98+K98</f>
        <v>2216682.77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f>+L98+Q98</f>
        <v>2216682.77</v>
      </c>
      <c r="S98" s="15">
        <f>+L98/R98*100</f>
        <v>100</v>
      </c>
      <c r="T98" s="13">
        <v>0</v>
      </c>
      <c r="U98" s="15">
        <f>+Q98/R98*100</f>
        <v>0</v>
      </c>
      <c r="V98" s="16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ht="15" customHeight="1">
      <c r="A99" s="1"/>
      <c r="B99" s="28" t="s">
        <v>33</v>
      </c>
      <c r="C99" s="28"/>
      <c r="D99" s="10" t="s">
        <v>52</v>
      </c>
      <c r="E99" s="10" t="s">
        <v>58</v>
      </c>
      <c r="F99" s="10" t="s">
        <v>25</v>
      </c>
      <c r="G99" s="11" t="s">
        <v>37</v>
      </c>
      <c r="H99" s="12">
        <f t="shared" si="5"/>
        <v>1469674.77</v>
      </c>
      <c r="I99" s="12">
        <f t="shared" si="5"/>
        <v>747008</v>
      </c>
      <c r="J99" s="13">
        <v>0</v>
      </c>
      <c r="K99" s="13">
        <v>0</v>
      </c>
      <c r="L99" s="14">
        <f>+H99+I99+J99+K99</f>
        <v>2216682.77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f>+L99+Q99</f>
        <v>2216682.77</v>
      </c>
      <c r="S99" s="15">
        <f>+L99/R99*100</f>
        <v>100</v>
      </c>
      <c r="T99" s="13">
        <v>0</v>
      </c>
      <c r="U99" s="15">
        <f>+Q99/R99*100</f>
        <v>0</v>
      </c>
      <c r="V99" s="16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ht="15" customHeight="1">
      <c r="A100" s="1"/>
      <c r="B100" s="28" t="s">
        <v>33</v>
      </c>
      <c r="C100" s="28"/>
      <c r="D100" s="10" t="s">
        <v>52</v>
      </c>
      <c r="E100" s="10" t="s">
        <v>58</v>
      </c>
      <c r="F100" s="10" t="s">
        <v>25</v>
      </c>
      <c r="G100" s="11" t="s">
        <v>38</v>
      </c>
      <c r="H100" s="12">
        <f t="shared" si="5"/>
        <v>1652592.77</v>
      </c>
      <c r="I100" s="12">
        <f t="shared" si="5"/>
        <v>747008</v>
      </c>
      <c r="J100" s="13">
        <v>0</v>
      </c>
      <c r="K100" s="13">
        <v>0</v>
      </c>
      <c r="L100" s="14">
        <f>+H100+I100+J100+K100</f>
        <v>2399600.77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f>+L100+Q100</f>
        <v>2399600.77</v>
      </c>
      <c r="S100" s="15">
        <f>+L100/R100*100</f>
        <v>100</v>
      </c>
      <c r="T100" s="13">
        <v>0</v>
      </c>
      <c r="U100" s="15">
        <f>+Q100/R100*100</f>
        <v>0</v>
      </c>
      <c r="V100" s="16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ht="15" customHeight="1">
      <c r="A101" s="1"/>
      <c r="B101" s="28" t="s">
        <v>33</v>
      </c>
      <c r="C101" s="28"/>
      <c r="D101" s="10" t="s">
        <v>52</v>
      </c>
      <c r="E101" s="10" t="s">
        <v>58</v>
      </c>
      <c r="F101" s="10" t="s">
        <v>25</v>
      </c>
      <c r="G101" s="11" t="s">
        <v>39</v>
      </c>
      <c r="H101" s="12">
        <f t="shared" si="5"/>
        <v>1469674.77</v>
      </c>
      <c r="I101" s="12">
        <f t="shared" si="5"/>
        <v>736658</v>
      </c>
      <c r="J101" s="13">
        <v>0</v>
      </c>
      <c r="K101" s="13">
        <v>0</v>
      </c>
      <c r="L101" s="14">
        <f>+H101+I101+J101+K101</f>
        <v>2206332.77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f>+L101+Q101</f>
        <v>2206332.77</v>
      </c>
      <c r="S101" s="15">
        <f>+L101/R101*100</f>
        <v>100</v>
      </c>
      <c r="T101" s="13">
        <v>0</v>
      </c>
      <c r="U101" s="15">
        <f>+Q101/R101*100</f>
        <v>0</v>
      </c>
      <c r="V101" s="16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ht="15" customHeight="1">
      <c r="A102" s="1"/>
      <c r="B102" s="28" t="s">
        <v>33</v>
      </c>
      <c r="C102" s="28"/>
      <c r="D102" s="10" t="s">
        <v>52</v>
      </c>
      <c r="E102" s="10" t="s">
        <v>58</v>
      </c>
      <c r="F102" s="10" t="s">
        <v>25</v>
      </c>
      <c r="G102" s="11" t="s">
        <v>31</v>
      </c>
      <c r="H102" s="18">
        <f>+H101/H98</f>
        <v>1</v>
      </c>
      <c r="I102" s="18">
        <f>+I101/I98</f>
        <v>0.9861447266963673</v>
      </c>
      <c r="J102" s="13">
        <v>0</v>
      </c>
      <c r="K102" s="13">
        <v>0</v>
      </c>
      <c r="L102" s="18">
        <f>+L101/L98</f>
        <v>0.9953308609873843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8">
        <f>+R101/R98</f>
        <v>0.9953308609873843</v>
      </c>
      <c r="S102" s="15"/>
      <c r="T102" s="13"/>
      <c r="U102" s="13"/>
      <c r="V102" s="16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ht="15" customHeight="1">
      <c r="A103" s="1"/>
      <c r="B103" s="28" t="s">
        <v>33</v>
      </c>
      <c r="C103" s="28"/>
      <c r="D103" s="10" t="s">
        <v>52</v>
      </c>
      <c r="E103" s="10" t="s">
        <v>58</v>
      </c>
      <c r="F103" s="10" t="s">
        <v>25</v>
      </c>
      <c r="G103" s="11" t="s">
        <v>32</v>
      </c>
      <c r="H103" s="18">
        <f>+H101/H99</f>
        <v>1</v>
      </c>
      <c r="I103" s="18">
        <f>+I101/I99</f>
        <v>0.9861447266963673</v>
      </c>
      <c r="J103" s="13">
        <v>0</v>
      </c>
      <c r="K103" s="13">
        <v>0</v>
      </c>
      <c r="L103" s="18">
        <f>+L101/L99</f>
        <v>0.9953308609873843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8">
        <f>+R101/R99</f>
        <v>0.9953308609873843</v>
      </c>
      <c r="S103" s="15"/>
      <c r="T103" s="13"/>
      <c r="U103" s="13"/>
      <c r="V103" s="16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ht="15" customHeight="1">
      <c r="A104" s="1"/>
      <c r="B104" s="28" t="s">
        <v>25</v>
      </c>
      <c r="C104" s="28"/>
      <c r="D104" s="10" t="s">
        <v>25</v>
      </c>
      <c r="E104" s="10" t="s">
        <v>25</v>
      </c>
      <c r="F104" s="10" t="s">
        <v>25</v>
      </c>
      <c r="G104" s="16"/>
      <c r="H104" s="18"/>
      <c r="I104" s="15"/>
      <c r="J104" s="13"/>
      <c r="K104" s="13"/>
      <c r="L104" s="15"/>
      <c r="M104" s="13"/>
      <c r="N104" s="13"/>
      <c r="O104" s="13"/>
      <c r="P104" s="13"/>
      <c r="Q104" s="13"/>
      <c r="R104" s="15"/>
      <c r="S104" s="15"/>
      <c r="T104" s="13"/>
      <c r="U104" s="13"/>
      <c r="V104" s="16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ht="18" customHeight="1">
      <c r="A105" s="1"/>
      <c r="B105" s="28" t="s">
        <v>33</v>
      </c>
      <c r="C105" s="28"/>
      <c r="D105" s="10" t="s">
        <v>52</v>
      </c>
      <c r="E105" s="10" t="s">
        <v>58</v>
      </c>
      <c r="F105" s="10" t="s">
        <v>56</v>
      </c>
      <c r="G105" s="11" t="s">
        <v>60</v>
      </c>
      <c r="H105" s="19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5"/>
      <c r="T105" s="13"/>
      <c r="U105" s="13"/>
      <c r="V105" s="16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ht="15" customHeight="1">
      <c r="A106" s="1"/>
      <c r="B106" s="28" t="s">
        <v>33</v>
      </c>
      <c r="C106" s="28"/>
      <c r="D106" s="10" t="s">
        <v>52</v>
      </c>
      <c r="E106" s="10" t="s">
        <v>58</v>
      </c>
      <c r="F106" s="10" t="s">
        <v>56</v>
      </c>
      <c r="G106" s="11" t="s">
        <v>36</v>
      </c>
      <c r="H106" s="12">
        <v>1469674.77</v>
      </c>
      <c r="I106" s="14">
        <v>747008</v>
      </c>
      <c r="J106" s="13">
        <v>0</v>
      </c>
      <c r="K106" s="13">
        <v>0</v>
      </c>
      <c r="L106" s="14">
        <f>+H106+I106+J106+K106</f>
        <v>2216682.77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f>+L106+Q106</f>
        <v>2216682.77</v>
      </c>
      <c r="S106" s="15">
        <f>+L106/R106*100</f>
        <v>100</v>
      </c>
      <c r="T106" s="13">
        <v>0</v>
      </c>
      <c r="U106" s="15">
        <f>+Q106/R106*100</f>
        <v>0</v>
      </c>
      <c r="V106" s="16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ht="15" customHeight="1">
      <c r="A107" s="1"/>
      <c r="B107" s="28" t="s">
        <v>33</v>
      </c>
      <c r="C107" s="28"/>
      <c r="D107" s="10" t="s">
        <v>52</v>
      </c>
      <c r="E107" s="10" t="s">
        <v>58</v>
      </c>
      <c r="F107" s="10" t="s">
        <v>56</v>
      </c>
      <c r="G107" s="11" t="s">
        <v>37</v>
      </c>
      <c r="H107" s="12">
        <v>1469674.77</v>
      </c>
      <c r="I107" s="14">
        <v>747008</v>
      </c>
      <c r="J107" s="13">
        <v>0</v>
      </c>
      <c r="K107" s="13">
        <v>0</v>
      </c>
      <c r="L107" s="14">
        <f>+H107+I107+J107+K107</f>
        <v>2216682.77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4">
        <f>+L107+Q107</f>
        <v>2216682.77</v>
      </c>
      <c r="S107" s="15">
        <f>+L107/R107*100</f>
        <v>100</v>
      </c>
      <c r="T107" s="13">
        <v>0</v>
      </c>
      <c r="U107" s="15">
        <f>+Q107/R107*100</f>
        <v>0</v>
      </c>
      <c r="V107" s="16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ht="15" customHeight="1">
      <c r="A108" s="1"/>
      <c r="B108" s="28" t="s">
        <v>33</v>
      </c>
      <c r="C108" s="28"/>
      <c r="D108" s="10" t="s">
        <v>52</v>
      </c>
      <c r="E108" s="10" t="s">
        <v>58</v>
      </c>
      <c r="F108" s="10" t="s">
        <v>56</v>
      </c>
      <c r="G108" s="11" t="s">
        <v>38</v>
      </c>
      <c r="H108" s="12">
        <v>1652592.77</v>
      </c>
      <c r="I108" s="14">
        <v>747008</v>
      </c>
      <c r="J108" s="13">
        <v>0</v>
      </c>
      <c r="K108" s="13">
        <v>0</v>
      </c>
      <c r="L108" s="14">
        <f>+H108+I108+J108+K108</f>
        <v>2399600.77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4">
        <f>+L108+Q108</f>
        <v>2399600.77</v>
      </c>
      <c r="S108" s="15">
        <f>+L108/R108*100</f>
        <v>100</v>
      </c>
      <c r="T108" s="13">
        <v>0</v>
      </c>
      <c r="U108" s="15">
        <f>+Q108/R108*100</f>
        <v>0</v>
      </c>
      <c r="V108" s="16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ht="15" customHeight="1">
      <c r="A109" s="1"/>
      <c r="B109" s="28" t="s">
        <v>33</v>
      </c>
      <c r="C109" s="28"/>
      <c r="D109" s="10" t="s">
        <v>52</v>
      </c>
      <c r="E109" s="10" t="s">
        <v>58</v>
      </c>
      <c r="F109" s="10" t="s">
        <v>56</v>
      </c>
      <c r="G109" s="11" t="s">
        <v>39</v>
      </c>
      <c r="H109" s="12">
        <v>1469674.77</v>
      </c>
      <c r="I109" s="14">
        <v>736658</v>
      </c>
      <c r="J109" s="13">
        <v>0</v>
      </c>
      <c r="K109" s="13">
        <v>0</v>
      </c>
      <c r="L109" s="14">
        <f>+H109+I109+J109+K109</f>
        <v>2206332.77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4">
        <f>+L109+Q109</f>
        <v>2206332.77</v>
      </c>
      <c r="S109" s="15">
        <f>+L109/R109*100</f>
        <v>100</v>
      </c>
      <c r="T109" s="13">
        <v>0</v>
      </c>
      <c r="U109" s="15">
        <f>+Q109/R109*100</f>
        <v>0</v>
      </c>
      <c r="V109" s="16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" customHeight="1">
      <c r="A110" s="1"/>
      <c r="B110" s="28" t="s">
        <v>33</v>
      </c>
      <c r="C110" s="28"/>
      <c r="D110" s="10" t="s">
        <v>52</v>
      </c>
      <c r="E110" s="10" t="s">
        <v>58</v>
      </c>
      <c r="F110" s="10" t="s">
        <v>56</v>
      </c>
      <c r="G110" s="11" t="s">
        <v>31</v>
      </c>
      <c r="H110" s="18">
        <f>+H109/H106</f>
        <v>1</v>
      </c>
      <c r="I110" s="18">
        <f>+I109/I106</f>
        <v>0.9861447266963673</v>
      </c>
      <c r="J110" s="13">
        <v>0</v>
      </c>
      <c r="K110" s="13">
        <v>0</v>
      </c>
      <c r="L110" s="18">
        <f>+L109/L106</f>
        <v>0.9953308609873843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8">
        <f>+R109/R106</f>
        <v>0.9953308609873843</v>
      </c>
      <c r="S110" s="15"/>
      <c r="T110" s="13"/>
      <c r="U110" s="13"/>
      <c r="V110" s="16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" customHeight="1">
      <c r="A111" s="1"/>
      <c r="B111" s="28" t="s">
        <v>33</v>
      </c>
      <c r="C111" s="28"/>
      <c r="D111" s="10" t="s">
        <v>52</v>
      </c>
      <c r="E111" s="10" t="s">
        <v>58</v>
      </c>
      <c r="F111" s="10" t="s">
        <v>56</v>
      </c>
      <c r="G111" s="11" t="s">
        <v>32</v>
      </c>
      <c r="H111" s="18">
        <f>+H109/H107</f>
        <v>1</v>
      </c>
      <c r="I111" s="18">
        <f>+I109/I107</f>
        <v>0.9861447266963673</v>
      </c>
      <c r="J111" s="13">
        <v>0</v>
      </c>
      <c r="K111" s="13">
        <v>0</v>
      </c>
      <c r="L111" s="18">
        <f>+L109/L107</f>
        <v>0.9953308609873843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8">
        <f>+R109/R107</f>
        <v>0.9953308609873843</v>
      </c>
      <c r="S111" s="15"/>
      <c r="T111" s="13"/>
      <c r="U111" s="13"/>
      <c r="V111" s="16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0.75" customHeight="1">
      <c r="A112" s="1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16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22" ht="33" customHeight="1">
      <c r="A113" s="1"/>
      <c r="B113" s="1"/>
      <c r="C113" s="30" t="s">
        <v>61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"/>
    </row>
    <row r="114" spans="1:22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</sheetData>
  <sheetProtection/>
  <mergeCells count="128">
    <mergeCell ref="B108:C108"/>
    <mergeCell ref="B109:C109"/>
    <mergeCell ref="B110:C110"/>
    <mergeCell ref="B111:C111"/>
    <mergeCell ref="B112:U112"/>
    <mergeCell ref="C113:U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R7:R8"/>
    <mergeCell ref="S7:U7"/>
    <mergeCell ref="B8:C8"/>
    <mergeCell ref="B9:C9"/>
    <mergeCell ref="B10:C10"/>
    <mergeCell ref="B11:C11"/>
    <mergeCell ref="R6:U6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B1:U1"/>
    <mergeCell ref="B2:U2"/>
    <mergeCell ref="B3:U3"/>
    <mergeCell ref="B4:U4"/>
    <mergeCell ref="B5:U5"/>
    <mergeCell ref="B6:F7"/>
    <mergeCell ref="G6:G8"/>
    <mergeCell ref="H6:L6"/>
    <mergeCell ref="M6:M8"/>
    <mergeCell ref="N6:Q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2023-04-28T21:45:29Z</dcterms:created>
  <dcterms:modified xsi:type="dcterms:W3CDTF">2023-07-13T21:02:16Z</dcterms:modified>
  <cp:category/>
  <cp:version/>
  <cp:contentType/>
  <cp:contentStatus/>
</cp:coreProperties>
</file>